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 codeName="{28389E77-7640-9E18-AD5C-E98E2F4A8B83}"/>
  <workbookPr codeName="ThisWorkbook"/>
  <mc:AlternateContent xmlns:mc="http://schemas.openxmlformats.org/markup-compatibility/2006">
    <mc:Choice Requires="x15">
      <x15ac:absPath xmlns:x15ac="http://schemas.microsoft.com/office/spreadsheetml/2010/11/ac" url="D:\2026-AI OUTSKILL-TRAINING\LINKEDIN AI REPORTS\ISSUED - 2026-06-25\CURRENT\"/>
    </mc:Choice>
  </mc:AlternateContent>
  <xr:revisionPtr revIDLastSave="0" documentId="13_ncr:1_{943E3876-17F1-46A1-87E4-B5C114BFBA81}" xr6:coauthVersionLast="47" xr6:coauthVersionMax="47" xr10:uidLastSave="{00000000-0000-0000-0000-000000000000}"/>
  <bookViews>
    <workbookView xWindow="-120" yWindow="-120" windowWidth="29040" windowHeight="17640" tabRatio="500" xr2:uid="{00000000-000D-0000-FFFF-FFFF00000000}"/>
  </bookViews>
  <sheets>
    <sheet name="Inputs" sheetId="5" r:id="rId1"/>
    <sheet name="Revenue" sheetId="6" r:id="rId2"/>
    <sheet name="EXCHANGE RATES" sheetId="3" r:id="rId3"/>
    <sheet name="Table 1" sheetId="4" r:id="rId4"/>
  </sheets>
  <definedNames>
    <definedName name="_xlnm._FilterDatabase" localSheetId="2" hidden="1">'EXCHANGE RATES'!$B$6:$G$150</definedName>
    <definedName name="CurrencyList">'EXCHANGE RATES'!$B$7:$B$150</definedName>
    <definedName name="_xlnm.Print_Area" localSheetId="2">'EXCHANGE RATES'!$A$1:$G$150</definedName>
    <definedName name="_xlnm.Print_Titles" localSheetId="2">'EXCHANGE RATES'!$1:$10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E28" i="6" l="1"/>
  <c r="D28" i="6"/>
  <c r="C28" i="6"/>
  <c r="E27" i="6"/>
  <c r="D27" i="6"/>
  <c r="C27" i="6"/>
  <c r="E26" i="6"/>
  <c r="D26" i="6"/>
  <c r="C26" i="6"/>
  <c r="E25" i="6"/>
  <c r="D25" i="6"/>
  <c r="C25" i="6"/>
  <c r="E24" i="6"/>
  <c r="D24" i="6"/>
  <c r="C24" i="6"/>
  <c r="E23" i="6"/>
  <c r="D23" i="6"/>
  <c r="C23" i="6"/>
  <c r="E22" i="6"/>
  <c r="D22" i="6"/>
  <c r="C22" i="6"/>
  <c r="E21" i="6"/>
  <c r="D21" i="6"/>
  <c r="C21" i="6"/>
  <c r="E20" i="6"/>
  <c r="D20" i="6"/>
  <c r="C20" i="6"/>
  <c r="E19" i="6"/>
  <c r="D19" i="6"/>
  <c r="C19" i="6"/>
  <c r="E18" i="6"/>
  <c r="D18" i="6"/>
  <c r="C18" i="6"/>
  <c r="E17" i="6"/>
  <c r="D17" i="6"/>
  <c r="C17" i="6"/>
  <c r="D16" i="6"/>
  <c r="C16" i="6"/>
  <c r="E16" i="6" s="1"/>
  <c r="F15" i="6"/>
  <c r="E15" i="6"/>
  <c r="G15" i="6" s="1"/>
  <c r="D15" i="6"/>
  <c r="C15" i="6"/>
  <c r="B15" i="6"/>
  <c r="B16" i="6" s="1"/>
  <c r="F14" i="6"/>
  <c r="E14" i="6"/>
  <c r="D14" i="6"/>
  <c r="D29" i="6" s="1"/>
  <c r="C14" i="6"/>
  <c r="C29" i="6" s="1"/>
  <c r="B12" i="6"/>
  <c r="C2" i="6"/>
  <c r="D4" i="6"/>
  <c r="E29" i="6" l="1"/>
  <c r="B17" i="6"/>
  <c r="F16" i="6"/>
  <c r="G16" i="6" s="1"/>
  <c r="G14" i="6"/>
  <c r="H14" i="6"/>
  <c r="H15" i="6" s="1"/>
  <c r="H16" i="6" s="1"/>
  <c r="H17" i="6" s="1"/>
  <c r="H18" i="6" s="1"/>
  <c r="H19" i="6" s="1"/>
  <c r="H20" i="6" s="1"/>
  <c r="H21" i="6" s="1"/>
  <c r="H22" i="6" s="1"/>
  <c r="H23" i="6" s="1"/>
  <c r="H24" i="6" s="1"/>
  <c r="H25" i="6" s="1"/>
  <c r="H26" i="6" s="1"/>
  <c r="H27" i="6" s="1"/>
  <c r="H28" i="6" s="1"/>
  <c r="I14" i="6"/>
  <c r="D5" i="6"/>
  <c r="D7" i="6"/>
  <c r="I15" i="6" l="1"/>
  <c r="I16" i="6" s="1"/>
  <c r="I17" i="6" s="1"/>
  <c r="I18" i="6" s="1"/>
  <c r="I19" i="6" s="1"/>
  <c r="I20" i="6" s="1"/>
  <c r="I21" i="6" s="1"/>
  <c r="I22" i="6" s="1"/>
  <c r="I23" i="6" s="1"/>
  <c r="I24" i="6" s="1"/>
  <c r="I25" i="6" s="1"/>
  <c r="I26" i="6" s="1"/>
  <c r="I27" i="6" s="1"/>
  <c r="I28" i="6" s="1"/>
  <c r="B18" i="6"/>
  <c r="F17" i="6"/>
  <c r="G17" i="6" s="1"/>
  <c r="D6" i="6"/>
  <c r="D8" i="6" s="1"/>
  <c r="A8" i="3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A29" i="3" s="1"/>
  <c r="A30" i="3" s="1"/>
  <c r="A31" i="3" s="1"/>
  <c r="A32" i="3" s="1"/>
  <c r="A33" i="3" s="1"/>
  <c r="A34" i="3" s="1"/>
  <c r="A35" i="3" s="1"/>
  <c r="A36" i="3" s="1"/>
  <c r="A37" i="3" s="1"/>
  <c r="A38" i="3" s="1"/>
  <c r="A39" i="3" s="1"/>
  <c r="A40" i="3" s="1"/>
  <c r="A41" i="3" s="1"/>
  <c r="A42" i="3" s="1"/>
  <c r="A43" i="3" s="1"/>
  <c r="A44" i="3" s="1"/>
  <c r="A45" i="3" s="1"/>
  <c r="A46" i="3" s="1"/>
  <c r="A47" i="3" s="1"/>
  <c r="A48" i="3" s="1"/>
  <c r="A49" i="3" s="1"/>
  <c r="A50" i="3" s="1"/>
  <c r="A51" i="3" s="1"/>
  <c r="A52" i="3" s="1"/>
  <c r="A53" i="3" s="1"/>
  <c r="A54" i="3" s="1"/>
  <c r="A55" i="3" s="1"/>
  <c r="A56" i="3" s="1"/>
  <c r="A57" i="3" s="1"/>
  <c r="A58" i="3" s="1"/>
  <c r="A59" i="3" s="1"/>
  <c r="A60" i="3" s="1"/>
  <c r="A61" i="3" s="1"/>
  <c r="A62" i="3" s="1"/>
  <c r="A63" i="3" s="1"/>
  <c r="A64" i="3" s="1"/>
  <c r="A65" i="3" s="1"/>
  <c r="A66" i="3" s="1"/>
  <c r="A67" i="3" s="1"/>
  <c r="A68" i="3" s="1"/>
  <c r="A69" i="3" s="1"/>
  <c r="A70" i="3" s="1"/>
  <c r="A71" i="3" s="1"/>
  <c r="A72" i="3" s="1"/>
  <c r="A73" i="3" s="1"/>
  <c r="A74" i="3" s="1"/>
  <c r="A75" i="3" s="1"/>
  <c r="A76" i="3" s="1"/>
  <c r="A77" i="3" s="1"/>
  <c r="A78" i="3" s="1"/>
  <c r="A79" i="3" s="1"/>
  <c r="A80" i="3" s="1"/>
  <c r="A81" i="3" s="1"/>
  <c r="A82" i="3" s="1"/>
  <c r="A83" i="3" s="1"/>
  <c r="A84" i="3" s="1"/>
  <c r="A85" i="3" s="1"/>
  <c r="A86" i="3" s="1"/>
  <c r="A87" i="3" s="1"/>
  <c r="A88" i="3" s="1"/>
  <c r="A89" i="3" s="1"/>
  <c r="A90" i="3" s="1"/>
  <c r="A91" i="3" s="1"/>
  <c r="A92" i="3" s="1"/>
  <c r="A93" i="3" s="1"/>
  <c r="A94" i="3" s="1"/>
  <c r="A95" i="3" s="1"/>
  <c r="A96" i="3" s="1"/>
  <c r="A97" i="3" s="1"/>
  <c r="A98" i="3" s="1"/>
  <c r="A99" i="3" s="1"/>
  <c r="A100" i="3" s="1"/>
  <c r="A101" i="3" s="1"/>
  <c r="A102" i="3" s="1"/>
  <c r="A103" i="3" s="1"/>
  <c r="A104" i="3" s="1"/>
  <c r="A105" i="3" s="1"/>
  <c r="A106" i="3" s="1"/>
  <c r="A107" i="3" s="1"/>
  <c r="A108" i="3" s="1"/>
  <c r="A109" i="3" s="1"/>
  <c r="A110" i="3" s="1"/>
  <c r="A111" i="3" s="1"/>
  <c r="A112" i="3" s="1"/>
  <c r="A113" i="3" s="1"/>
  <c r="A114" i="3" s="1"/>
  <c r="A115" i="3" s="1"/>
  <c r="A116" i="3" s="1"/>
  <c r="A117" i="3" s="1"/>
  <c r="A118" i="3" s="1"/>
  <c r="A119" i="3" s="1"/>
  <c r="A120" i="3" s="1"/>
  <c r="A121" i="3" s="1"/>
  <c r="A122" i="3" s="1"/>
  <c r="A123" i="3" s="1"/>
  <c r="A124" i="3" s="1"/>
  <c r="A125" i="3" s="1"/>
  <c r="A126" i="3" s="1"/>
  <c r="A127" i="3" s="1"/>
  <c r="A128" i="3" s="1"/>
  <c r="A129" i="3" s="1"/>
  <c r="A130" i="3" s="1"/>
  <c r="A131" i="3" s="1"/>
  <c r="A132" i="3" s="1"/>
  <c r="A133" i="3" s="1"/>
  <c r="A134" i="3" s="1"/>
  <c r="A135" i="3" s="1"/>
  <c r="A136" i="3" s="1"/>
  <c r="A137" i="3" s="1"/>
  <c r="A138" i="3" s="1"/>
  <c r="A139" i="3" s="1"/>
  <c r="A140" i="3" s="1"/>
  <c r="A141" i="3" s="1"/>
  <c r="A142" i="3" s="1"/>
  <c r="A143" i="3" s="1"/>
  <c r="A144" i="3" s="1"/>
  <c r="A145" i="3" s="1"/>
  <c r="A146" i="3" s="1"/>
  <c r="A147" i="3" s="1"/>
  <c r="A148" i="3" s="1"/>
  <c r="A149" i="3" s="1"/>
  <c r="A150" i="3" s="1"/>
  <c r="E10" i="3"/>
  <c r="D10" i="3"/>
  <c r="B10" i="3"/>
  <c r="E7" i="3"/>
  <c r="E8" i="3"/>
  <c r="E9" i="3"/>
  <c r="E12" i="3"/>
  <c r="E13" i="3"/>
  <c r="E14" i="3"/>
  <c r="E15" i="3"/>
  <c r="E16" i="3"/>
  <c r="E17" i="3"/>
  <c r="E18" i="3"/>
  <c r="E19" i="3"/>
  <c r="E20" i="3"/>
  <c r="E21" i="3"/>
  <c r="E22" i="3"/>
  <c r="E23" i="3"/>
  <c r="E24" i="3"/>
  <c r="E25" i="3"/>
  <c r="E26" i="3"/>
  <c r="E27" i="3"/>
  <c r="E28" i="3"/>
  <c r="E29" i="3"/>
  <c r="E30" i="3"/>
  <c r="E31" i="3"/>
  <c r="E32" i="3"/>
  <c r="E33" i="3"/>
  <c r="E34" i="3"/>
  <c r="E35" i="3"/>
  <c r="E36" i="3"/>
  <c r="E37" i="3"/>
  <c r="E38" i="3"/>
  <c r="E39" i="3"/>
  <c r="E40" i="3"/>
  <c r="E41" i="3"/>
  <c r="E42" i="3"/>
  <c r="E43" i="3"/>
  <c r="E44" i="3"/>
  <c r="E45" i="3"/>
  <c r="E46" i="3"/>
  <c r="E47" i="3"/>
  <c r="E48" i="3"/>
  <c r="E49" i="3"/>
  <c r="E50" i="3"/>
  <c r="E51" i="3"/>
  <c r="E52" i="3"/>
  <c r="E53" i="3"/>
  <c r="E54" i="3"/>
  <c r="E55" i="3"/>
  <c r="E56" i="3"/>
  <c r="E57" i="3"/>
  <c r="E58" i="3"/>
  <c r="E59" i="3"/>
  <c r="E60" i="3"/>
  <c r="E61" i="3"/>
  <c r="E62" i="3"/>
  <c r="E63" i="3"/>
  <c r="E64" i="3"/>
  <c r="E65" i="3"/>
  <c r="E66" i="3"/>
  <c r="E67" i="3"/>
  <c r="E68" i="3"/>
  <c r="E69" i="3"/>
  <c r="E70" i="3"/>
  <c r="E71" i="3"/>
  <c r="E72" i="3"/>
  <c r="E73" i="3"/>
  <c r="E74" i="3"/>
  <c r="E75" i="3"/>
  <c r="E76" i="3"/>
  <c r="E77" i="3"/>
  <c r="E78" i="3"/>
  <c r="E79" i="3"/>
  <c r="E80" i="3"/>
  <c r="E81" i="3"/>
  <c r="E82" i="3"/>
  <c r="E83" i="3"/>
  <c r="E84" i="3"/>
  <c r="E85" i="3"/>
  <c r="E86" i="3"/>
  <c r="E87" i="3"/>
  <c r="E88" i="3"/>
  <c r="E89" i="3"/>
  <c r="E90" i="3"/>
  <c r="E91" i="3"/>
  <c r="E92" i="3"/>
  <c r="E93" i="3"/>
  <c r="E94" i="3"/>
  <c r="E95" i="3"/>
  <c r="E96" i="3"/>
  <c r="E97" i="3"/>
  <c r="E98" i="3"/>
  <c r="E99" i="3"/>
  <c r="E100" i="3"/>
  <c r="E101" i="3"/>
  <c r="E102" i="3"/>
  <c r="E103" i="3"/>
  <c r="E104" i="3"/>
  <c r="E105" i="3"/>
  <c r="E106" i="3"/>
  <c r="E107" i="3"/>
  <c r="E108" i="3"/>
  <c r="E109" i="3"/>
  <c r="E110" i="3"/>
  <c r="E111" i="3"/>
  <c r="E112" i="3"/>
  <c r="E113" i="3"/>
  <c r="E114" i="3"/>
  <c r="E115" i="3"/>
  <c r="E116" i="3"/>
  <c r="E117" i="3"/>
  <c r="E118" i="3"/>
  <c r="E119" i="3"/>
  <c r="E120" i="3"/>
  <c r="E121" i="3"/>
  <c r="E122" i="3"/>
  <c r="E123" i="3"/>
  <c r="E124" i="3"/>
  <c r="E125" i="3"/>
  <c r="E126" i="3"/>
  <c r="E127" i="3"/>
  <c r="E128" i="3"/>
  <c r="E129" i="3"/>
  <c r="E130" i="3"/>
  <c r="E131" i="3"/>
  <c r="E132" i="3"/>
  <c r="E133" i="3"/>
  <c r="E134" i="3"/>
  <c r="E135" i="3"/>
  <c r="E136" i="3"/>
  <c r="E137" i="3"/>
  <c r="E138" i="3"/>
  <c r="E139" i="3"/>
  <c r="E140" i="3"/>
  <c r="E141" i="3"/>
  <c r="E142" i="3"/>
  <c r="E143" i="3"/>
  <c r="E144" i="3"/>
  <c r="E145" i="3"/>
  <c r="E146" i="3"/>
  <c r="E147" i="3"/>
  <c r="E148" i="3"/>
  <c r="E149" i="3"/>
  <c r="E150" i="3"/>
  <c r="E11" i="3"/>
  <c r="D7" i="3"/>
  <c r="D8" i="3"/>
  <c r="D9" i="3"/>
  <c r="D13" i="3"/>
  <c r="D14" i="3"/>
  <c r="D15" i="3"/>
  <c r="D16" i="3"/>
  <c r="D17" i="3"/>
  <c r="D18" i="3"/>
  <c r="D19" i="3"/>
  <c r="D20" i="3"/>
  <c r="D21" i="3"/>
  <c r="D22" i="3"/>
  <c r="D23" i="3"/>
  <c r="D24" i="3"/>
  <c r="D25" i="3"/>
  <c r="D26" i="3"/>
  <c r="D27" i="3"/>
  <c r="D28" i="3"/>
  <c r="D29" i="3"/>
  <c r="D30" i="3"/>
  <c r="D31" i="3"/>
  <c r="D32" i="3"/>
  <c r="D33" i="3"/>
  <c r="D34" i="3"/>
  <c r="D35" i="3"/>
  <c r="D36" i="3"/>
  <c r="D37" i="3"/>
  <c r="D38" i="3"/>
  <c r="D39" i="3"/>
  <c r="D40" i="3"/>
  <c r="D41" i="3"/>
  <c r="D42" i="3"/>
  <c r="D43" i="3"/>
  <c r="D44" i="3"/>
  <c r="D45" i="3"/>
  <c r="D46" i="3"/>
  <c r="D47" i="3"/>
  <c r="D48" i="3"/>
  <c r="D49" i="3"/>
  <c r="D50" i="3"/>
  <c r="D51" i="3"/>
  <c r="D52" i="3"/>
  <c r="D53" i="3"/>
  <c r="D54" i="3"/>
  <c r="D55" i="3"/>
  <c r="D56" i="3"/>
  <c r="D57" i="3"/>
  <c r="D58" i="3"/>
  <c r="D59" i="3"/>
  <c r="D60" i="3"/>
  <c r="D61" i="3"/>
  <c r="D62" i="3"/>
  <c r="D63" i="3"/>
  <c r="D64" i="3"/>
  <c r="D65" i="3"/>
  <c r="D66" i="3"/>
  <c r="D67" i="3"/>
  <c r="D68" i="3"/>
  <c r="D69" i="3"/>
  <c r="D70" i="3"/>
  <c r="D71" i="3"/>
  <c r="D72" i="3"/>
  <c r="D73" i="3"/>
  <c r="D74" i="3"/>
  <c r="D75" i="3"/>
  <c r="D76" i="3"/>
  <c r="D77" i="3"/>
  <c r="D78" i="3"/>
  <c r="D79" i="3"/>
  <c r="D80" i="3"/>
  <c r="D81" i="3"/>
  <c r="D82" i="3"/>
  <c r="D83" i="3"/>
  <c r="D84" i="3"/>
  <c r="D85" i="3"/>
  <c r="D86" i="3"/>
  <c r="D87" i="3"/>
  <c r="D88" i="3"/>
  <c r="D89" i="3"/>
  <c r="D90" i="3"/>
  <c r="D91" i="3"/>
  <c r="D92" i="3"/>
  <c r="D93" i="3"/>
  <c r="D94" i="3"/>
  <c r="D95" i="3"/>
  <c r="D96" i="3"/>
  <c r="D97" i="3"/>
  <c r="D98" i="3"/>
  <c r="D99" i="3"/>
  <c r="D100" i="3"/>
  <c r="D101" i="3"/>
  <c r="D102" i="3"/>
  <c r="D103" i="3"/>
  <c r="D104" i="3"/>
  <c r="D105" i="3"/>
  <c r="D106" i="3"/>
  <c r="D107" i="3"/>
  <c r="D108" i="3"/>
  <c r="D109" i="3"/>
  <c r="D110" i="3"/>
  <c r="D111" i="3"/>
  <c r="D112" i="3"/>
  <c r="D113" i="3"/>
  <c r="D114" i="3"/>
  <c r="D115" i="3"/>
  <c r="D116" i="3"/>
  <c r="D117" i="3"/>
  <c r="D118" i="3"/>
  <c r="D119" i="3"/>
  <c r="D120" i="3"/>
  <c r="D121" i="3"/>
  <c r="D122" i="3"/>
  <c r="D123" i="3"/>
  <c r="D124" i="3"/>
  <c r="D125" i="3"/>
  <c r="D126" i="3"/>
  <c r="D127" i="3"/>
  <c r="D128" i="3"/>
  <c r="D129" i="3"/>
  <c r="D130" i="3"/>
  <c r="D131" i="3"/>
  <c r="D132" i="3"/>
  <c r="D133" i="3"/>
  <c r="D134" i="3"/>
  <c r="D135" i="3"/>
  <c r="D136" i="3"/>
  <c r="D137" i="3"/>
  <c r="D138" i="3"/>
  <c r="D139" i="3"/>
  <c r="D140" i="3"/>
  <c r="D141" i="3"/>
  <c r="D142" i="3"/>
  <c r="D143" i="3"/>
  <c r="D144" i="3"/>
  <c r="D145" i="3"/>
  <c r="D146" i="3"/>
  <c r="D147" i="3"/>
  <c r="D148" i="3"/>
  <c r="D149" i="3"/>
  <c r="D150" i="3"/>
  <c r="D12" i="3"/>
  <c r="D11" i="3"/>
  <c r="B19" i="6" l="1"/>
  <c r="F18" i="6"/>
  <c r="G18" i="6" s="1"/>
  <c r="D9" i="6"/>
  <c r="B150" i="3"/>
  <c r="B149" i="3"/>
  <c r="B148" i="3"/>
  <c r="B147" i="3"/>
  <c r="B146" i="3"/>
  <c r="B145" i="3"/>
  <c r="B144" i="3"/>
  <c r="B143" i="3"/>
  <c r="B142" i="3"/>
  <c r="B141" i="3"/>
  <c r="B140" i="3"/>
  <c r="B139" i="3"/>
  <c r="B138" i="3"/>
  <c r="B137" i="3"/>
  <c r="B136" i="3"/>
  <c r="B135" i="3"/>
  <c r="B134" i="3"/>
  <c r="B133" i="3"/>
  <c r="B132" i="3"/>
  <c r="B131" i="3"/>
  <c r="B130" i="3"/>
  <c r="B129" i="3"/>
  <c r="B128" i="3"/>
  <c r="B127" i="3"/>
  <c r="B126" i="3"/>
  <c r="B125" i="3"/>
  <c r="B124" i="3"/>
  <c r="B123" i="3"/>
  <c r="B122" i="3"/>
  <c r="B121" i="3"/>
  <c r="B120" i="3"/>
  <c r="B119" i="3"/>
  <c r="B118" i="3"/>
  <c r="B117" i="3"/>
  <c r="B116" i="3"/>
  <c r="B115" i="3"/>
  <c r="B114" i="3"/>
  <c r="B113" i="3"/>
  <c r="B112" i="3"/>
  <c r="B111" i="3"/>
  <c r="B110" i="3"/>
  <c r="B109" i="3"/>
  <c r="B108" i="3"/>
  <c r="B107" i="3"/>
  <c r="B106" i="3"/>
  <c r="B105" i="3"/>
  <c r="B104" i="3"/>
  <c r="B103" i="3"/>
  <c r="B102" i="3"/>
  <c r="B101" i="3"/>
  <c r="B100" i="3"/>
  <c r="B99" i="3"/>
  <c r="B98" i="3"/>
  <c r="B97" i="3"/>
  <c r="B96" i="3"/>
  <c r="B95" i="3"/>
  <c r="B94" i="3"/>
  <c r="B93" i="3"/>
  <c r="B92" i="3"/>
  <c r="B91" i="3"/>
  <c r="B90" i="3"/>
  <c r="B89" i="3"/>
  <c r="B88" i="3"/>
  <c r="B87" i="3"/>
  <c r="B86" i="3"/>
  <c r="B85" i="3"/>
  <c r="B84" i="3"/>
  <c r="B83" i="3"/>
  <c r="B82" i="3"/>
  <c r="B81" i="3"/>
  <c r="B80" i="3"/>
  <c r="B79" i="3"/>
  <c r="B78" i="3"/>
  <c r="B77" i="3"/>
  <c r="B76" i="3"/>
  <c r="B75" i="3"/>
  <c r="B74" i="3"/>
  <c r="B73" i="3"/>
  <c r="B72" i="3"/>
  <c r="B71" i="3"/>
  <c r="B70" i="3"/>
  <c r="B69" i="3"/>
  <c r="B68" i="3"/>
  <c r="B67" i="3"/>
  <c r="B66" i="3"/>
  <c r="B65" i="3"/>
  <c r="B64" i="3"/>
  <c r="B63" i="3"/>
  <c r="B62" i="3"/>
  <c r="B61" i="3"/>
  <c r="B60" i="3"/>
  <c r="B59" i="3"/>
  <c r="B58" i="3"/>
  <c r="B57" i="3"/>
  <c r="B56" i="3"/>
  <c r="B55" i="3"/>
  <c r="B54" i="3"/>
  <c r="B53" i="3"/>
  <c r="B52" i="3"/>
  <c r="B51" i="3"/>
  <c r="B50" i="3"/>
  <c r="B49" i="3"/>
  <c r="B48" i="3"/>
  <c r="B47" i="3"/>
  <c r="B46" i="3"/>
  <c r="B45" i="3"/>
  <c r="B44" i="3"/>
  <c r="B43" i="3"/>
  <c r="B42" i="3"/>
  <c r="B41" i="3"/>
  <c r="B40" i="3"/>
  <c r="B39" i="3"/>
  <c r="B38" i="3"/>
  <c r="B37" i="3"/>
  <c r="B36" i="3"/>
  <c r="B35" i="3"/>
  <c r="B34" i="3"/>
  <c r="B33" i="3"/>
  <c r="B32" i="3"/>
  <c r="B31" i="3"/>
  <c r="B30" i="3"/>
  <c r="B29" i="3"/>
  <c r="B28" i="3"/>
  <c r="B27" i="3"/>
  <c r="B26" i="3"/>
  <c r="B25" i="3"/>
  <c r="B24" i="3"/>
  <c r="B23" i="3"/>
  <c r="B22" i="3"/>
  <c r="B21" i="3"/>
  <c r="B20" i="3"/>
  <c r="B19" i="3"/>
  <c r="B18" i="3"/>
  <c r="B17" i="3"/>
  <c r="B16" i="3"/>
  <c r="B15" i="3"/>
  <c r="B14" i="3"/>
  <c r="B13" i="3"/>
  <c r="B12" i="3"/>
  <c r="B11" i="3"/>
  <c r="B9" i="3"/>
  <c r="B8" i="3"/>
  <c r="B7" i="3"/>
  <c r="E5" i="3"/>
  <c r="C5" i="3" s="1" a="1"/>
  <c r="C5" i="3" s="1"/>
  <c r="C3" i="3" a="1"/>
  <c r="C3" i="3" s="1"/>
  <c r="E1" i="3" a="1"/>
  <c r="E1" i="3" s="1"/>
  <c r="F19" i="6" l="1"/>
  <c r="G19" i="6" s="1"/>
  <c r="B20" i="6"/>
  <c r="B21" i="6" l="1"/>
  <c r="F20" i="6"/>
  <c r="G20" i="6" s="1"/>
  <c r="F21" i="6" l="1"/>
  <c r="G21" i="6" s="1"/>
  <c r="B22" i="6"/>
  <c r="F22" i="6" l="1"/>
  <c r="G22" i="6" s="1"/>
  <c r="B23" i="6"/>
  <c r="B24" i="6" l="1"/>
  <c r="F23" i="6"/>
  <c r="G23" i="6" s="1"/>
  <c r="F24" i="6" l="1"/>
  <c r="G24" i="6" s="1"/>
  <c r="B25" i="6"/>
  <c r="B26" i="6" l="1"/>
  <c r="F25" i="6"/>
  <c r="G25" i="6" s="1"/>
  <c r="B27" i="6" l="1"/>
  <c r="F26" i="6"/>
  <c r="G26" i="6" s="1"/>
  <c r="B28" i="6" l="1"/>
  <c r="F28" i="6" s="1"/>
  <c r="G28" i="6" s="1"/>
  <c r="F27" i="6"/>
  <c r="G27" i="6" s="1"/>
  <c r="G29" i="6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D9F1077-7C3E-4F34-ABBD-C5736014C955}" keepAlive="1" name="Query - Table 1" description="Connection to the 'Table 1' query in the workbook." type="5" refreshedVersion="8" background="1" saveData="1">
    <dbPr connection="Provider=Microsoft.Mashup.OleDb.1;Data Source=$Workbook$;Location=&quot;Table 1&quot;;Extended Properties=&quot;&quot;" command="SELECT * FROM [Table 1]"/>
  </connection>
</connection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<sst xmlns="http://schemas.openxmlformats.org/spreadsheetml/2006/main" count="1096" uniqueCount="587">
  <si>
    <t>GLOBAL INPUTS (illustrative demo - generic figures)</t>
  </si>
  <si>
    <t>Select base currency  ====&gt;</t>
  </si>
  <si>
    <t>GBP (£)</t>
  </si>
  <si>
    <t>Pick from the dropdown list</t>
  </si>
  <si>
    <t>Annual energy output</t>
  </si>
  <si>
    <t>MWh / yr (generic)</t>
  </si>
  <si>
    <t>Electricity price (base GBP)</t>
  </si>
  <si>
    <t>£ / MWh</t>
  </si>
  <si>
    <t>Project design life</t>
  </si>
  <si>
    <t>years</t>
  </si>
  <si>
    <t>Discount rate (real)</t>
  </si>
  <si>
    <t>for NPV</t>
  </si>
  <si>
    <t>O&amp;M as % of gross revenue</t>
  </si>
  <si>
    <t>running cost</t>
  </si>
  <si>
    <t>Total installed CAPEX (base GBP)</t>
  </si>
  <si>
    <t>£ whole project</t>
  </si>
  <si>
    <t>Currency &amp; FX (illustrative)</t>
  </si>
  <si>
    <t>Currency</t>
  </si>
  <si>
    <t>FX Rate</t>
  </si>
  <si>
    <t>Notes</t>
  </si>
  <si>
    <t>£ per £1</t>
  </si>
  <si>
    <t>Euros (€)</t>
  </si>
  <si>
    <t>€ per £1 - replace with booked rate</t>
  </si>
  <si>
    <t>SEK (kr)</t>
  </si>
  <si>
    <t>kr per £1 - replace with booked rate</t>
  </si>
  <si>
    <t>Active FX rate (driven by selector)</t>
  </si>
  <si>
    <t>Annual position</t>
  </si>
  <si>
    <t>Gross revenue / year</t>
  </si>
  <si>
    <t>O&amp;M / year</t>
  </si>
  <si>
    <t>Net revenue / year</t>
  </si>
  <si>
    <t>Total installed CAPEX</t>
  </si>
  <si>
    <t>Simple payback (years)</t>
  </si>
  <si>
    <t>Year</t>
  </si>
  <si>
    <t>Gross revenue</t>
  </si>
  <si>
    <t>O&amp;M</t>
  </si>
  <si>
    <t>Net revenue</t>
  </si>
  <si>
    <t>Discount factor</t>
  </si>
  <si>
    <t>PV of net</t>
  </si>
  <si>
    <t>Cumulative net</t>
  </si>
  <si>
    <t>TOTALS</t>
  </si>
  <si>
    <t>Becomes profitable in year</t>
  </si>
  <si>
    <t>Cumulative incl. CAPEX is negative (red, in brackets) until payback, then positive.</t>
  </si>
  <si>
    <t>Cumulative incl. CAPEX</t>
  </si>
  <si>
    <t>Company:</t>
  </si>
  <si>
    <t>Tel:  07890 278110</t>
  </si>
  <si>
    <t xml:space="preserve"> Job No</t>
  </si>
  <si>
    <t>Jason.McCaffrey@Outlook.com</t>
  </si>
  <si>
    <t xml:space="preserve"> Made by</t>
  </si>
  <si>
    <t xml:space="preserve"> Checked</t>
  </si>
  <si>
    <t>http://www.Architecture.Engineering</t>
  </si>
  <si>
    <t>J.J.Mc</t>
  </si>
  <si>
    <t xml:space="preserve"> Project:</t>
  </si>
  <si>
    <t xml:space="preserve"> Page No</t>
  </si>
  <si>
    <t xml:space="preserve"> Date</t>
  </si>
  <si>
    <t xml:space="preserve"> Element:</t>
  </si>
  <si>
    <t xml:space="preserve"> Revision</t>
  </si>
  <si>
    <t xml:space="preserve"> Client:</t>
  </si>
  <si>
    <t>35-STORY</t>
  </si>
  <si>
    <t>A</t>
  </si>
  <si>
    <t>ID #</t>
  </si>
  <si>
    <t>C.S.</t>
  </si>
  <si>
    <t>U.S. Dollar</t>
  </si>
  <si>
    <t>$</t>
  </si>
  <si>
    <t>USD</t>
  </si>
  <si>
    <t>Euro</t>
  </si>
  <si>
    <t>€</t>
  </si>
  <si>
    <t>EUR</t>
  </si>
  <si>
    <t>£</t>
  </si>
  <si>
    <t>GBP</t>
  </si>
  <si>
    <t>Australian Dollar</t>
  </si>
  <si>
    <t>AUD</t>
  </si>
  <si>
    <t>Canadian Dollar</t>
  </si>
  <si>
    <t>CAD</t>
  </si>
  <si>
    <t>Japanese Yen</t>
  </si>
  <si>
    <t>¥</t>
  </si>
  <si>
    <t>JPY</t>
  </si>
  <si>
    <t>CHF</t>
  </si>
  <si>
    <t>Swiss Franc</t>
  </si>
  <si>
    <t>KMF</t>
  </si>
  <si>
    <t>؋</t>
  </si>
  <si>
    <t>L</t>
  </si>
  <si>
    <t>Algerian Dinar</t>
  </si>
  <si>
    <t>دج</t>
  </si>
  <si>
    <t>DZD</t>
  </si>
  <si>
    <t>Kz</t>
  </si>
  <si>
    <t>Argentine Peso</t>
  </si>
  <si>
    <t>ARS</t>
  </si>
  <si>
    <t>Armenia Dram</t>
  </si>
  <si>
    <t>֏</t>
  </si>
  <si>
    <t>AMD</t>
  </si>
  <si>
    <t>ƒ</t>
  </si>
  <si>
    <t>Azerbaijan Manat</t>
  </si>
  <si>
    <t>ман</t>
  </si>
  <si>
    <t>AZN</t>
  </si>
  <si>
    <t>Bahrain Dinar</t>
  </si>
  <si>
    <t>.د.ب</t>
  </si>
  <si>
    <t>BHD</t>
  </si>
  <si>
    <t>BDT</t>
  </si>
  <si>
    <t>Bangladeshi taka</t>
  </si>
  <si>
    <t>Belarussian Ruble</t>
  </si>
  <si>
    <t>Br</t>
  </si>
  <si>
    <t>BYN</t>
  </si>
  <si>
    <t>BZ$</t>
  </si>
  <si>
    <t>Bolivian Boliviano</t>
  </si>
  <si>
    <t>$b</t>
  </si>
  <si>
    <t>BOB</t>
  </si>
  <si>
    <t>KM</t>
  </si>
  <si>
    <t>P</t>
  </si>
  <si>
    <t>Brazilian Real</t>
  </si>
  <si>
    <t>R$</t>
  </si>
  <si>
    <t>BRL</t>
  </si>
  <si>
    <t>Bulgarian Lev</t>
  </si>
  <si>
    <t>лв</t>
  </si>
  <si>
    <t>BGN</t>
  </si>
  <si>
    <t>Fbu</t>
  </si>
  <si>
    <t>៛</t>
  </si>
  <si>
    <t>CVE</t>
  </si>
  <si>
    <t>XAF</t>
  </si>
  <si>
    <t>Central African CFA Franc</t>
  </si>
  <si>
    <t>₣</t>
  </si>
  <si>
    <t>Chilean Peso</t>
  </si>
  <si>
    <t>CLP</t>
  </si>
  <si>
    <t>Chinese Yuan</t>
  </si>
  <si>
    <t>CNY</t>
  </si>
  <si>
    <t>Colombian Peso</t>
  </si>
  <si>
    <t>COP</t>
  </si>
  <si>
    <t>CDF</t>
  </si>
  <si>
    <t>Costa Rican Colón</t>
  </si>
  <si>
    <t>₡</t>
  </si>
  <si>
    <t>CRC</t>
  </si>
  <si>
    <t>₱</t>
  </si>
  <si>
    <t>Czech Koruna</t>
  </si>
  <si>
    <t>Kč</t>
  </si>
  <si>
    <t>CZK</t>
  </si>
  <si>
    <t>Danish Krone</t>
  </si>
  <si>
    <t>kr</t>
  </si>
  <si>
    <t>DKK</t>
  </si>
  <si>
    <t>DJF</t>
  </si>
  <si>
    <t>Dominican Peso</t>
  </si>
  <si>
    <t>RD$</t>
  </si>
  <si>
    <t>DOP</t>
  </si>
  <si>
    <t>Egyptian Pound</t>
  </si>
  <si>
    <t>EGP</t>
  </si>
  <si>
    <t>ERN</t>
  </si>
  <si>
    <t>Br.</t>
  </si>
  <si>
    <t>D</t>
  </si>
  <si>
    <t>GEL</t>
  </si>
  <si>
    <t>Georgian lari</t>
  </si>
  <si>
    <t>¢</t>
  </si>
  <si>
    <t>Q</t>
  </si>
  <si>
    <t>GFr</t>
  </si>
  <si>
    <t>HTG</t>
  </si>
  <si>
    <t>Haitian gourde</t>
  </si>
  <si>
    <t>Hong Kong Dollar</t>
  </si>
  <si>
    <t>HKD</t>
  </si>
  <si>
    <t>Hungarian Forint</t>
  </si>
  <si>
    <t>Ft</t>
  </si>
  <si>
    <t>HUF</t>
  </si>
  <si>
    <t>Icelandic Krona</t>
  </si>
  <si>
    <t>ISK</t>
  </si>
  <si>
    <t>Indian Rupee</t>
  </si>
  <si>
    <t>₹</t>
  </si>
  <si>
    <t>INR</t>
  </si>
  <si>
    <t>Indonesian Rupiah</t>
  </si>
  <si>
    <t>Rp</t>
  </si>
  <si>
    <t>IDR</t>
  </si>
  <si>
    <t>﷼</t>
  </si>
  <si>
    <t>Iraqi dinar</t>
  </si>
  <si>
    <t>ع.د</t>
  </si>
  <si>
    <t>IQD</t>
  </si>
  <si>
    <t>Israeli New Sheqel</t>
  </si>
  <si>
    <t>₪</t>
  </si>
  <si>
    <t>ILS</t>
  </si>
  <si>
    <t>J$</t>
  </si>
  <si>
    <t>JOD</t>
  </si>
  <si>
    <t>Jordanian Dinar</t>
  </si>
  <si>
    <t>Kazakhstani Tenge</t>
  </si>
  <si>
    <t>KZT</t>
  </si>
  <si>
    <t>K</t>
  </si>
  <si>
    <t>Kuwaiti Dinar</t>
  </si>
  <si>
    <t>د.ك </t>
  </si>
  <si>
    <t>KWD</t>
  </si>
  <si>
    <t>Kyrgyzstan Som</t>
  </si>
  <si>
    <t>KGS</t>
  </si>
  <si>
    <t>Lebanese Pound</t>
  </si>
  <si>
    <t>LBP</t>
  </si>
  <si>
    <t>LSL</t>
  </si>
  <si>
    <t>Libyan Dinar</t>
  </si>
  <si>
    <t>ل.د</t>
  </si>
  <si>
    <t>LYD</t>
  </si>
  <si>
    <t>ден</t>
  </si>
  <si>
    <t>Ar</t>
  </si>
  <si>
    <t>MK</t>
  </si>
  <si>
    <t>Malaysian Ringgit</t>
  </si>
  <si>
    <t>RM</t>
  </si>
  <si>
    <t>MYR</t>
  </si>
  <si>
    <t>.ރ</t>
  </si>
  <si>
    <t>MRO</t>
  </si>
  <si>
    <t>MRU</t>
  </si>
  <si>
    <t>₨</t>
  </si>
  <si>
    <t>Mexican Peso</t>
  </si>
  <si>
    <t>MXN</t>
  </si>
  <si>
    <t>MDL</t>
  </si>
  <si>
    <t>Moldova Lei</t>
  </si>
  <si>
    <t>₮</t>
  </si>
  <si>
    <t>MAD</t>
  </si>
  <si>
    <t>Moroccan Dirham</t>
  </si>
  <si>
    <t>MT</t>
  </si>
  <si>
    <t>MMK</t>
  </si>
  <si>
    <t>Nepalese Rupee</t>
  </si>
  <si>
    <t>NPR</t>
  </si>
  <si>
    <t>New Taiwan Dollar</t>
  </si>
  <si>
    <t>NT$</t>
  </si>
  <si>
    <t>TWD</t>
  </si>
  <si>
    <t>TMT</t>
  </si>
  <si>
    <t>New Turkmenistan Manat</t>
  </si>
  <si>
    <t>New Zealand Dollar</t>
  </si>
  <si>
    <t>NZD</t>
  </si>
  <si>
    <t>C$</t>
  </si>
  <si>
    <t>Nigerian Naira</t>
  </si>
  <si>
    <t>₦</t>
  </si>
  <si>
    <t>NGN</t>
  </si>
  <si>
    <t>Norwegian Krone</t>
  </si>
  <si>
    <t>NOK</t>
  </si>
  <si>
    <t>Omani Rial</t>
  </si>
  <si>
    <t>OMR</t>
  </si>
  <si>
    <t>Pakistani Rupee</t>
  </si>
  <si>
    <t>PKR</t>
  </si>
  <si>
    <t>Panamanian Balboa</t>
  </si>
  <si>
    <t>B/.</t>
  </si>
  <si>
    <t>PAB</t>
  </si>
  <si>
    <t>Paraguayan Guaraní</t>
  </si>
  <si>
    <t>Gs</t>
  </si>
  <si>
    <t>PYG</t>
  </si>
  <si>
    <t>PEN</t>
  </si>
  <si>
    <t>Peruvian Nuevo Sol</t>
  </si>
  <si>
    <t>Philippine Peso</t>
  </si>
  <si>
    <t>PHP</t>
  </si>
  <si>
    <t>Polish Zloty</t>
  </si>
  <si>
    <t>zł</t>
  </si>
  <si>
    <t>PLN</t>
  </si>
  <si>
    <t>Qatari Rial</t>
  </si>
  <si>
    <t>QAR</t>
  </si>
  <si>
    <t>Romanian New Leu</t>
  </si>
  <si>
    <t>lei</t>
  </si>
  <si>
    <t>RON</t>
  </si>
  <si>
    <t>Russian Rouble</t>
  </si>
  <si>
    <t>₽</t>
  </si>
  <si>
    <t>RUB</t>
  </si>
  <si>
    <t>RWF</t>
  </si>
  <si>
    <t>WST</t>
  </si>
  <si>
    <t>STN</t>
  </si>
  <si>
    <t>Saudi Riyal</t>
  </si>
  <si>
    <t>SAR</t>
  </si>
  <si>
    <t>Serbian Dinar</t>
  </si>
  <si>
    <t>Дин.</t>
  </si>
  <si>
    <t>RSD</t>
  </si>
  <si>
    <t>Singapore Dollar</t>
  </si>
  <si>
    <t>SGD</t>
  </si>
  <si>
    <t>S</t>
  </si>
  <si>
    <t>South African Rand</t>
  </si>
  <si>
    <t>R</t>
  </si>
  <si>
    <t>ZAR</t>
  </si>
  <si>
    <t>South Korean Won</t>
  </si>
  <si>
    <t>₩</t>
  </si>
  <si>
    <t>KRW</t>
  </si>
  <si>
    <t>SSP</t>
  </si>
  <si>
    <t>Sri Lanka Rupee</t>
  </si>
  <si>
    <t>LKR</t>
  </si>
  <si>
    <t>ج.س.</t>
  </si>
  <si>
    <t>SZL</t>
  </si>
  <si>
    <t>Swedish Krona</t>
  </si>
  <si>
    <t>SEK</t>
  </si>
  <si>
    <t>TJS</t>
  </si>
  <si>
    <t>Tajikistan Ruble</t>
  </si>
  <si>
    <t>TSh</t>
  </si>
  <si>
    <t>Thai Baht</t>
  </si>
  <si>
    <t>฿</t>
  </si>
  <si>
    <t>THB</t>
  </si>
  <si>
    <t>T$</t>
  </si>
  <si>
    <t>TT$</t>
  </si>
  <si>
    <t>Tunisian Dinar</t>
  </si>
  <si>
    <t>د.ت</t>
  </si>
  <si>
    <t>TND</t>
  </si>
  <si>
    <t>Turkish Lira</t>
  </si>
  <si>
    <t>₺</t>
  </si>
  <si>
    <t>TRY</t>
  </si>
  <si>
    <t>U.A.E Dirham</t>
  </si>
  <si>
    <t>د.إ</t>
  </si>
  <si>
    <t>AED</t>
  </si>
  <si>
    <t>UGX</t>
  </si>
  <si>
    <t>Ukrainian Hryvnia</t>
  </si>
  <si>
    <t>₴</t>
  </si>
  <si>
    <t>UAH</t>
  </si>
  <si>
    <t>Uruguayan Peso</t>
  </si>
  <si>
    <t>$U</t>
  </si>
  <si>
    <t>UYU</t>
  </si>
  <si>
    <t>Uzbekistan Sum</t>
  </si>
  <si>
    <t>UZS</t>
  </si>
  <si>
    <t>VUV</t>
  </si>
  <si>
    <t>Venezuelan Bolivar</t>
  </si>
  <si>
    <t>Bs</t>
  </si>
  <si>
    <t>VES</t>
  </si>
  <si>
    <t>Vietnamese Dong</t>
  </si>
  <si>
    <t>₫</t>
  </si>
  <si>
    <t>VND</t>
  </si>
  <si>
    <t>XOF</t>
  </si>
  <si>
    <t>West African CFA Franc</t>
  </si>
  <si>
    <t>Currency Name</t>
  </si>
  <si>
    <t>Code</t>
  </si>
  <si>
    <t>Converter</t>
  </si>
  <si>
    <t>Chart</t>
  </si>
  <si>
    <t>GBP/USD</t>
  </si>
  <si>
    <t/>
  </si>
  <si>
    <t>GBP/EUR</t>
  </si>
  <si>
    <t>GBP/AUD</t>
  </si>
  <si>
    <t>GBP/CAD</t>
  </si>
  <si>
    <t>GBP/JPY</t>
  </si>
  <si>
    <t>GBP/CHF</t>
  </si>
  <si>
    <t>GBP/DZD</t>
  </si>
  <si>
    <t>GBP/ARS</t>
  </si>
  <si>
    <t>GBP/AMD</t>
  </si>
  <si>
    <t>GBP/AZN</t>
  </si>
  <si>
    <t>GBP/BHD</t>
  </si>
  <si>
    <t>GBP/BDT</t>
  </si>
  <si>
    <t>GBP/BYN</t>
  </si>
  <si>
    <t>GBP/BOB</t>
  </si>
  <si>
    <t>GBP/BRL</t>
  </si>
  <si>
    <t>GBP/BGN</t>
  </si>
  <si>
    <t>GBP/XAF</t>
  </si>
  <si>
    <t>GBP/CLP</t>
  </si>
  <si>
    <t>GBP/CNY</t>
  </si>
  <si>
    <t>GBP/COP</t>
  </si>
  <si>
    <t>GBP/CRC</t>
  </si>
  <si>
    <t>GBP/CZK</t>
  </si>
  <si>
    <t>GBP/DKK</t>
  </si>
  <si>
    <t>GBP/DOP</t>
  </si>
  <si>
    <t>GBP/EGP</t>
  </si>
  <si>
    <t>GBP/GEL</t>
  </si>
  <si>
    <t>GBP/HTG</t>
  </si>
  <si>
    <t>GBP/HKD</t>
  </si>
  <si>
    <t>GBP/HUF</t>
  </si>
  <si>
    <t>GBP/ISK</t>
  </si>
  <si>
    <t>GBP/INR</t>
  </si>
  <si>
    <t>GBP/IDR</t>
  </si>
  <si>
    <t>GBP/IQD</t>
  </si>
  <si>
    <t>GBP/ILS</t>
  </si>
  <si>
    <t>GBP/JOD</t>
  </si>
  <si>
    <t>GBP/KZT</t>
  </si>
  <si>
    <t>GBP/KWD</t>
  </si>
  <si>
    <t>GBP/KGS</t>
  </si>
  <si>
    <t>GBP/LBP</t>
  </si>
  <si>
    <t>GBP/LYD</t>
  </si>
  <si>
    <t>GBP/MYR</t>
  </si>
  <si>
    <t>GBP/MXN</t>
  </si>
  <si>
    <t>GBP/MDL</t>
  </si>
  <si>
    <t>GBP/MAD</t>
  </si>
  <si>
    <t>GBP/NPR</t>
  </si>
  <si>
    <t>GBP/TWD</t>
  </si>
  <si>
    <t>GBP/TMT</t>
  </si>
  <si>
    <t>GBP/NZD</t>
  </si>
  <si>
    <t>GBP/NGN</t>
  </si>
  <si>
    <t>GBP/NOK</t>
  </si>
  <si>
    <t>GBP/OMR</t>
  </si>
  <si>
    <t>GBP/PKR</t>
  </si>
  <si>
    <t>GBP/PAB</t>
  </si>
  <si>
    <t>GBP/PYG</t>
  </si>
  <si>
    <t>GBP/PEN</t>
  </si>
  <si>
    <t>GBP/PHP</t>
  </si>
  <si>
    <t>GBP/PLN</t>
  </si>
  <si>
    <t>GBP/QAR</t>
  </si>
  <si>
    <t>GBP/RON</t>
  </si>
  <si>
    <t>GBP/RUB</t>
  </si>
  <si>
    <t>GBP/SAR</t>
  </si>
  <si>
    <t>GBP/RSD</t>
  </si>
  <si>
    <t>GBP/SGD</t>
  </si>
  <si>
    <t>GBP/ZAR</t>
  </si>
  <si>
    <t>GBP/KRW</t>
  </si>
  <si>
    <t>GBP/LKR</t>
  </si>
  <si>
    <t>GBP/SEK</t>
  </si>
  <si>
    <t>GBP/TJS</t>
  </si>
  <si>
    <t>GBP/THB</t>
  </si>
  <si>
    <t>GBP/TND</t>
  </si>
  <si>
    <t>GBP/TRY</t>
  </si>
  <si>
    <t>GBP/AED</t>
  </si>
  <si>
    <t>GBP/UAH</t>
  </si>
  <si>
    <t>GBP/UYU</t>
  </si>
  <si>
    <t>GBP/UZS</t>
  </si>
  <si>
    <t>GBP/VES</t>
  </si>
  <si>
    <t>GBP/VND</t>
  </si>
  <si>
    <t>GBP/XOF</t>
  </si>
  <si>
    <t>1 GBP</t>
  </si>
  <si>
    <t>in GBP</t>
  </si>
  <si>
    <t>U.K. Pound Sterling</t>
  </si>
  <si>
    <t>GBP/GBP</t>
  </si>
  <si>
    <t>Afghan afghani</t>
  </si>
  <si>
    <t>AFN</t>
  </si>
  <si>
    <t>GBP/AFN</t>
  </si>
  <si>
    <t>Albanian lek</t>
  </si>
  <si>
    <t>ALL</t>
  </si>
  <si>
    <t>GBP/ALL</t>
  </si>
  <si>
    <t>Angolan kwanza</t>
  </si>
  <si>
    <t>AOA</t>
  </si>
  <si>
    <t>GBP/AOA</t>
  </si>
  <si>
    <t>Aruban florin</t>
  </si>
  <si>
    <t>AWG</t>
  </si>
  <si>
    <t>GBP/AWG</t>
  </si>
  <si>
    <t>Bosnia and Herzegovina convertible mark</t>
  </si>
  <si>
    <t>BAM</t>
  </si>
  <si>
    <t>GBP/BAM</t>
  </si>
  <si>
    <t>Barbadian Dollar</t>
  </si>
  <si>
    <t>BBD</t>
  </si>
  <si>
    <t>GBP/BBD</t>
  </si>
  <si>
    <t>Burundian franc</t>
  </si>
  <si>
    <t>BIF</t>
  </si>
  <si>
    <t>GBP/BIF</t>
  </si>
  <si>
    <t>Brunei Dollar</t>
  </si>
  <si>
    <t>BND</t>
  </si>
  <si>
    <t>GBP/BND</t>
  </si>
  <si>
    <t>Bahamian Dollar</t>
  </si>
  <si>
    <t>BSD</t>
  </si>
  <si>
    <t>GBP/BSD</t>
  </si>
  <si>
    <t>Botswana Pula</t>
  </si>
  <si>
    <t>BWP</t>
  </si>
  <si>
    <t>GBP/BWP</t>
  </si>
  <si>
    <t>Belize dollar</t>
  </si>
  <si>
    <t>BZD</t>
  </si>
  <si>
    <t>GBP/BZD</t>
  </si>
  <si>
    <t>Congolese franc</t>
  </si>
  <si>
    <t>GBP/CDF</t>
  </si>
  <si>
    <t>Cuban peso</t>
  </si>
  <si>
    <t>CUP</t>
  </si>
  <si>
    <t>GBP/CUP</t>
  </si>
  <si>
    <t>Cape Verde escudo</t>
  </si>
  <si>
    <t>GBP/CVE</t>
  </si>
  <si>
    <t>Djiboutian franc</t>
  </si>
  <si>
    <t>GBP/DJF</t>
  </si>
  <si>
    <t>Eritrean nakfa</t>
  </si>
  <si>
    <t>GBP/ERN</t>
  </si>
  <si>
    <t>Ethiopian birr</t>
  </si>
  <si>
    <t>ETB</t>
  </si>
  <si>
    <t>GBP/ETB</t>
  </si>
  <si>
    <t>Fiji Dollar</t>
  </si>
  <si>
    <t>FJD</t>
  </si>
  <si>
    <t>GBP/FJD</t>
  </si>
  <si>
    <t>Ghanaian Cedi</t>
  </si>
  <si>
    <t>GHS</t>
  </si>
  <si>
    <t>GBP/GHS</t>
  </si>
  <si>
    <t>Gibraltar pound</t>
  </si>
  <si>
    <t>GIP</t>
  </si>
  <si>
    <t>GBP/GIP</t>
  </si>
  <si>
    <t>Gambian dalasi</t>
  </si>
  <si>
    <t>GMD</t>
  </si>
  <si>
    <t>GBP/GMD</t>
  </si>
  <si>
    <t>Guinean franc</t>
  </si>
  <si>
    <t>GNF</t>
  </si>
  <si>
    <t>GBP/GNF</t>
  </si>
  <si>
    <t>Guatemalan Quetzal</t>
  </si>
  <si>
    <t>GTQ</t>
  </si>
  <si>
    <t>GBP/GTQ</t>
  </si>
  <si>
    <t>Guyanese dollar</t>
  </si>
  <si>
    <t>GYD</t>
  </si>
  <si>
    <t>GBP/GYD</t>
  </si>
  <si>
    <t>Honduran Lempira</t>
  </si>
  <si>
    <t>HNL</t>
  </si>
  <si>
    <t>GBP/HNL</t>
  </si>
  <si>
    <t>Jamaican Dollar</t>
  </si>
  <si>
    <t>JMD</t>
  </si>
  <si>
    <t>GBP/JMD</t>
  </si>
  <si>
    <t>Kenyan shilling</t>
  </si>
  <si>
    <t>KES</t>
  </si>
  <si>
    <t>GBP/KES</t>
  </si>
  <si>
    <t>Cambodian riel</t>
  </si>
  <si>
    <t>KHR</t>
  </si>
  <si>
    <t>GBP/KHR</t>
  </si>
  <si>
    <t>Comoro franc</t>
  </si>
  <si>
    <t>GBP/KMF</t>
  </si>
  <si>
    <t>Liberian dollar</t>
  </si>
  <si>
    <t>LRD</t>
  </si>
  <si>
    <t>GBP/LRD</t>
  </si>
  <si>
    <t>Lesotho loti</t>
  </si>
  <si>
    <t>GBP/LSL</t>
  </si>
  <si>
    <t>Malagasy ariary</t>
  </si>
  <si>
    <t>MGA</t>
  </si>
  <si>
    <t>GBP/MGA</t>
  </si>
  <si>
    <t>Macedonian denar</t>
  </si>
  <si>
    <t>MKD</t>
  </si>
  <si>
    <t>GBP/MKD</t>
  </si>
  <si>
    <t>Myanma Kyat</t>
  </si>
  <si>
    <t>GBP/MMK</t>
  </si>
  <si>
    <t>Mongolian togrog</t>
  </si>
  <si>
    <t>MNT</t>
  </si>
  <si>
    <t>GBP/MNT</t>
  </si>
  <si>
    <t>Macanese pataca</t>
  </si>
  <si>
    <t>MOP</t>
  </si>
  <si>
    <t>GBP/MOP</t>
  </si>
  <si>
    <t>Mauritanian ouguiya</t>
  </si>
  <si>
    <t>GBP/MRU</t>
  </si>
  <si>
    <t>Mauritian Rupee</t>
  </si>
  <si>
    <t>MUR</t>
  </si>
  <si>
    <t>GBP/MUR</t>
  </si>
  <si>
    <t>Maldivian rufiyaa</t>
  </si>
  <si>
    <t>MVR</t>
  </si>
  <si>
    <t>GBP/MVR</t>
  </si>
  <si>
    <t>Malawian kwacha</t>
  </si>
  <si>
    <t>MWK</t>
  </si>
  <si>
    <t>GBP/MWK</t>
  </si>
  <si>
    <t>Mozambican metical</t>
  </si>
  <si>
    <t>MZN</t>
  </si>
  <si>
    <t>GBP/MZN</t>
  </si>
  <si>
    <t>Namibian dollar</t>
  </si>
  <si>
    <t>NAD</t>
  </si>
  <si>
    <t>GBP/NAD</t>
  </si>
  <si>
    <t>Nicaraguan Córdoba</t>
  </si>
  <si>
    <t>NIO</t>
  </si>
  <si>
    <t>GBP/NIO</t>
  </si>
  <si>
    <t>Papua New Guinean kina</t>
  </si>
  <si>
    <t>PGK</t>
  </si>
  <si>
    <t>GBP/PGK</t>
  </si>
  <si>
    <t>Rwandan franc</t>
  </si>
  <si>
    <t>GBP/RWF</t>
  </si>
  <si>
    <t>Solomon Islands dollar</t>
  </si>
  <si>
    <t>SBD</t>
  </si>
  <si>
    <t>GBP/SBD</t>
  </si>
  <si>
    <t>Seychelles rupee</t>
  </si>
  <si>
    <t>SCR</t>
  </si>
  <si>
    <t>GBP/SCR</t>
  </si>
  <si>
    <t>Sudanese pound</t>
  </si>
  <si>
    <t>SDG</t>
  </si>
  <si>
    <t>GBP/SDG</t>
  </si>
  <si>
    <t>Somali shilling</t>
  </si>
  <si>
    <t>SOS</t>
  </si>
  <si>
    <t>GBP/SOS</t>
  </si>
  <si>
    <t>Surinamese dollar</t>
  </si>
  <si>
    <t>SRD</t>
  </si>
  <si>
    <t>GBP/SRD</t>
  </si>
  <si>
    <t>South Sudanese pound</t>
  </si>
  <si>
    <t>GBP/SSP</t>
  </si>
  <si>
    <t>São Tomé and Príncipe Dobra</t>
  </si>
  <si>
    <t>GBP/STN</t>
  </si>
  <si>
    <t>Salvadoran colon</t>
  </si>
  <si>
    <t>SVC</t>
  </si>
  <si>
    <t>GBP/SVC</t>
  </si>
  <si>
    <t>Swazi lilangeni</t>
  </si>
  <si>
    <t>GBP/SZL</t>
  </si>
  <si>
    <t>Tongan paʻanga</t>
  </si>
  <si>
    <t>TOP</t>
  </si>
  <si>
    <t>GBP/TOP</t>
  </si>
  <si>
    <t>Trinidad Tobago Dollar</t>
  </si>
  <si>
    <t>TTD</t>
  </si>
  <si>
    <t>GBP/TTD</t>
  </si>
  <si>
    <t>Tanzanian shilling</t>
  </si>
  <si>
    <t>TZS</t>
  </si>
  <si>
    <t>GBP/TZS</t>
  </si>
  <si>
    <t>Ugandan shilling</t>
  </si>
  <si>
    <t>GBP/UGX</t>
  </si>
  <si>
    <t>Vanuatu vatu</t>
  </si>
  <si>
    <t>GBP/VUV</t>
  </si>
  <si>
    <t>Samoan tala</t>
  </si>
  <si>
    <t>GBP/WST</t>
  </si>
  <si>
    <t>East Caribbean Dollar</t>
  </si>
  <si>
    <t>XCD</t>
  </si>
  <si>
    <t>GBP/XCD</t>
  </si>
  <si>
    <t>Caribbean guilder</t>
  </si>
  <si>
    <t>XCG</t>
  </si>
  <si>
    <t>GBP/XCG</t>
  </si>
  <si>
    <t>CFP Franc</t>
  </si>
  <si>
    <t>XPF</t>
  </si>
  <si>
    <t>GBP/XPF</t>
  </si>
  <si>
    <t>Yemeni rial</t>
  </si>
  <si>
    <t>YER</t>
  </si>
  <si>
    <t>GBP/YER</t>
  </si>
  <si>
    <t>Zambian kwacha</t>
  </si>
  <si>
    <t>ZMW</t>
  </si>
  <si>
    <t>GBP/ZMW</t>
  </si>
  <si>
    <t>Code + C.S.</t>
  </si>
  <si>
    <t>Iranian rial</t>
  </si>
  <si>
    <t>IRR</t>
  </si>
  <si>
    <t>GBP/IRR</t>
  </si>
  <si>
    <t>Lao kip</t>
  </si>
  <si>
    <t>LAK</t>
  </si>
  <si>
    <t>GBP/LAK</t>
  </si>
  <si>
    <t>Syrian pound</t>
  </si>
  <si>
    <t>SYP</t>
  </si>
  <si>
    <t>GBP/SYP</t>
  </si>
  <si>
    <t>GBP £</t>
  </si>
  <si>
    <t>Architecture &amp; Engineering Services Limited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</si>
</sst>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\£#,##0"/>
    <numFmt numFmtId="165" formatCode="0.0%"/>
    <numFmt numFmtId="166" formatCode="0.0"/>
    <numFmt numFmtId="167" formatCode="0.000"/>
    <numFmt numFmtId="168" formatCode="&quot;£&quot;#,##0"/>
    <numFmt numFmtId="169" formatCode="0.00_ ;[Red]\-0.00\ "/>
    <numFmt numFmtId="170" formatCode="&quot;£&quot;#,##0;[Red]&quot;(£&quot;#,##0&quot;)&quot;;\-"/>
    <numFmt numFmtId="171" formatCode="[$-F800]dddd\,\ mmmm\ dd\,\ yyyy"/>
    <numFmt numFmtId="172" formatCode="&quot;£&quot;#,##0;[Red]\(&quot;£&quot;#,##0\);\-"/>
  </numFmts>
  <fonts count="15" x14ac:knownFonts="1">
    <font>
      <sz val="11"/>
      <color theme="1"/>
      <name val="Calibri"/>
      <family val="2"/>
      <charset val="1"/>
    </font>
    <font>
      <sz val="11.5"/>
      <color theme="1"/>
      <name val="Aptos"/>
      <family val="2"/>
    </font>
    <font>
      <b/>
      <sz val="11.5"/>
      <name val="Aptos"/>
      <family val="2"/>
    </font>
    <font>
      <b/>
      <sz val="11.5"/>
      <color theme="0"/>
      <name val="Aptos"/>
      <family val="2"/>
    </font>
    <font>
      <b/>
      <sz val="11.5"/>
      <color rgb="FF0000FF"/>
      <name val="Aptos"/>
      <family val="2"/>
    </font>
    <font>
      <sz val="11.5"/>
      <color rgb="FF0000FF"/>
      <name val="Aptos"/>
      <family val="2"/>
    </font>
    <font>
      <sz val="11.5"/>
      <color theme="1"/>
      <name val="Aptos"/>
      <family val="2"/>
    </font>
    <font>
      <b/>
      <sz val="11.5"/>
      <color theme="1"/>
      <name val="Aptos"/>
      <family val="2"/>
    </font>
    <font>
      <sz val="11"/>
      <color theme="1"/>
      <name val="Calibri"/>
      <family val="2"/>
      <charset val="1"/>
    </font>
    <font>
      <b/>
      <sz val="12"/>
      <color theme="1"/>
      <name val="Aptos"/>
      <family val="2"/>
    </font>
    <font>
      <sz val="11"/>
      <color theme="0"/>
      <name val="Aptos"/>
      <family val="2"/>
    </font>
    <font>
      <sz val="11"/>
      <color rgb="FF000000"/>
      <name val="Aptos"/>
      <family val="2"/>
    </font>
    <font>
      <b/>
      <sz val="11"/>
      <color rgb="FF000000"/>
      <name val="Aptos"/>
      <family val="2"/>
    </font>
    <font>
      <b/>
      <sz val="11"/>
      <color theme="1"/>
      <name val="Calibri"/>
      <family val="2"/>
    </font>
    <font>
      <sz val="11.5"/>
      <color theme="0"/>
      <name val="Aptos"/>
      <family val="2"/>
    </font>
  </fonts>
  <fills count="7">
    <fill>
      <patternFill patternType="none"/>
    </fill>
    <fill>
      <patternFill patternType="gray125"/>
    </fill>
    <fill>
      <patternFill patternType="solid">
        <fgColor rgb="FFFFF2CC"/>
        <bgColor rgb="FFF2F2F2"/>
      </patternFill>
    </fill>
    <fill>
      <patternFill patternType="solid">
        <fgColor rgb="FFF2F2F2"/>
        <bgColor rgb="FFFFF2CC"/>
      </patternFill>
    </fill>
    <fill>
      <patternFill patternType="solid">
        <fgColor rgb="FF002060"/>
        <bgColor indexed="64"/>
      </patternFill>
    </fill>
    <fill>
      <patternFill patternType="none"/>
    </fill>
    <fill>
      <patternFill patternType="solid">
        <fgColor theme="0" tint="-0.14999847407452621"/>
        <bgColor indexed="64"/>
      </patternFill>
    </fill>
  </fills>
  <borders count="48">
    <border>
      <left/>
      <right/>
      <top/>
      <bottom/>
      <diagonal/>
    </border>
    <border>
      <left style="medium">
        <color rgb="FF002060"/>
      </left>
      <right style="medium">
        <color rgb="FF002060"/>
      </right>
      <top style="medium">
        <color rgb="FF002060"/>
      </top>
      <bottom style="medium">
        <color rgb="FF002060"/>
      </bottom>
      <diagonal/>
    </border>
    <border>
      <left style="medium">
        <color rgb="FF002060"/>
      </left>
      <right style="thin">
        <color rgb="FF002060"/>
      </right>
      <top style="medium">
        <color rgb="FF002060"/>
      </top>
      <bottom style="hair">
        <color rgb="FF002060"/>
      </bottom>
      <diagonal/>
    </border>
    <border>
      <left style="thin">
        <color rgb="FF002060"/>
      </left>
      <right style="thin">
        <color rgb="FF002060"/>
      </right>
      <top style="medium">
        <color rgb="FF002060"/>
      </top>
      <bottom style="hair">
        <color rgb="FF002060"/>
      </bottom>
      <diagonal/>
    </border>
    <border>
      <left style="thin">
        <color rgb="FF002060"/>
      </left>
      <right style="medium">
        <color rgb="FF002060"/>
      </right>
      <top style="medium">
        <color rgb="FF002060"/>
      </top>
      <bottom style="hair">
        <color rgb="FF002060"/>
      </bottom>
      <diagonal/>
    </border>
    <border>
      <left style="medium">
        <color rgb="FF002060"/>
      </left>
      <right style="thin">
        <color rgb="FF002060"/>
      </right>
      <top style="hair">
        <color rgb="FF002060"/>
      </top>
      <bottom style="hair">
        <color rgb="FF002060"/>
      </bottom>
      <diagonal/>
    </border>
    <border>
      <left style="thin">
        <color rgb="FF002060"/>
      </left>
      <right style="thin">
        <color rgb="FF002060"/>
      </right>
      <top style="hair">
        <color rgb="FF002060"/>
      </top>
      <bottom style="hair">
        <color rgb="FF002060"/>
      </bottom>
      <diagonal/>
    </border>
    <border>
      <left style="thin">
        <color rgb="FF002060"/>
      </left>
      <right style="medium">
        <color rgb="FF002060"/>
      </right>
      <top style="hair">
        <color rgb="FF002060"/>
      </top>
      <bottom style="hair">
        <color rgb="FF002060"/>
      </bottom>
      <diagonal/>
    </border>
    <border>
      <left style="medium">
        <color rgb="FF002060"/>
      </left>
      <right style="thin">
        <color rgb="FF002060"/>
      </right>
      <top style="hair">
        <color rgb="FF002060"/>
      </top>
      <bottom style="medium">
        <color rgb="FF002060"/>
      </bottom>
      <diagonal/>
    </border>
    <border>
      <left style="thin">
        <color rgb="FF002060"/>
      </left>
      <right style="thin">
        <color rgb="FF002060"/>
      </right>
      <top style="hair">
        <color rgb="FF002060"/>
      </top>
      <bottom style="medium">
        <color rgb="FF002060"/>
      </bottom>
      <diagonal/>
    </border>
    <border>
      <left style="thin">
        <color rgb="FF002060"/>
      </left>
      <right style="medium">
        <color rgb="FF002060"/>
      </right>
      <top style="hair">
        <color rgb="FF002060"/>
      </top>
      <bottom style="medium">
        <color rgb="FF002060"/>
      </bottom>
      <diagonal/>
    </border>
    <border>
      <left style="medium">
        <color rgb="FF002060"/>
      </left>
      <right style="thin">
        <color rgb="FF002060"/>
      </right>
      <top style="medium">
        <color rgb="FF002060"/>
      </top>
      <bottom/>
      <diagonal/>
    </border>
    <border>
      <left style="thin">
        <color rgb="FF002060"/>
      </left>
      <right style="medium">
        <color rgb="FF002060"/>
      </right>
      <top style="medium">
        <color rgb="FF002060"/>
      </top>
      <bottom/>
      <diagonal/>
    </border>
    <border>
      <left style="medium">
        <color rgb="FF002060"/>
      </left>
      <right style="thin">
        <color rgb="FF002060"/>
      </right>
      <top style="medium">
        <color rgb="FF002060"/>
      </top>
      <bottom style="medium">
        <color rgb="FF002060"/>
      </bottom>
      <diagonal/>
    </border>
    <border>
      <left style="thin">
        <color rgb="FF002060"/>
      </left>
      <right style="medium">
        <color rgb="FF002060"/>
      </right>
      <top style="medium">
        <color rgb="FF002060"/>
      </top>
      <bottom style="medium">
        <color rgb="FF002060"/>
      </bottom>
      <diagonal/>
    </border>
    <border>
      <left/>
      <right/>
      <top/>
      <bottom/>
      <diagonal/>
    </border>
    <border>
      <left/>
      <right/>
      <top style="double">
        <color rgb="FF002060"/>
      </top>
      <bottom/>
      <diagonal/>
    </border>
    <border>
      <left style="medium">
        <color rgb="FF002060"/>
      </left>
      <right style="thin">
        <color rgb="FF002060"/>
      </right>
      <top style="hair">
        <color rgb="FF002060"/>
      </top>
      <bottom/>
      <diagonal/>
    </border>
    <border>
      <left style="thin">
        <color rgb="FF002060"/>
      </left>
      <right style="medium">
        <color rgb="FF002060"/>
      </right>
      <top style="hair">
        <color rgb="FF002060"/>
      </top>
      <bottom/>
      <diagonal/>
    </border>
    <border>
      <left/>
      <right style="medium">
        <color rgb="FF002060"/>
      </right>
      <top style="medium">
        <color rgb="FF002060"/>
      </top>
      <bottom style="medium">
        <color rgb="FF002060"/>
      </bottom>
      <diagonal/>
    </border>
    <border>
      <left style="medium">
        <color rgb="FF002060"/>
      </left>
      <right/>
      <top style="medium">
        <color rgb="FF002060"/>
      </top>
      <bottom style="hair">
        <color rgb="FF002060"/>
      </bottom>
      <diagonal/>
    </border>
    <border>
      <left/>
      <right style="thin">
        <color rgb="FF002060"/>
      </right>
      <top style="medium">
        <color rgb="FF002060"/>
      </top>
      <bottom style="hair">
        <color rgb="FF002060"/>
      </bottom>
      <diagonal/>
    </border>
    <border>
      <left style="medium">
        <color rgb="FF002060"/>
      </left>
      <right/>
      <top style="hair">
        <color rgb="FF002060"/>
      </top>
      <bottom style="hair">
        <color rgb="FF002060"/>
      </bottom>
      <diagonal/>
    </border>
    <border>
      <left/>
      <right style="thin">
        <color rgb="FF002060"/>
      </right>
      <top style="hair">
        <color rgb="FF002060"/>
      </top>
      <bottom style="hair">
        <color rgb="FF002060"/>
      </bottom>
      <diagonal/>
    </border>
    <border>
      <left style="medium">
        <color rgb="FF002060"/>
      </left>
      <right/>
      <top style="hair">
        <color rgb="FF002060"/>
      </top>
      <bottom style="medium">
        <color rgb="FF002060"/>
      </bottom>
      <diagonal/>
    </border>
    <border>
      <left/>
      <right style="thin">
        <color rgb="FF002060"/>
      </right>
      <top style="hair">
        <color rgb="FF002060"/>
      </top>
      <bottom style="medium">
        <color rgb="FF002060"/>
      </bottom>
      <diagonal/>
    </border>
    <border>
      <left style="thin">
        <color rgb="FF002060"/>
      </left>
      <right style="thin">
        <color rgb="FF002060"/>
      </right>
      <top/>
      <bottom style="hair">
        <color rgb="FF002060"/>
      </bottom>
      <diagonal/>
    </border>
    <border>
      <left style="medium">
        <color rgb="FF002060"/>
      </left>
      <right style="thin">
        <color rgb="FF002060"/>
      </right>
      <top/>
      <bottom style="hair">
        <color rgb="FF002060"/>
      </bottom>
      <diagonal/>
    </border>
    <border>
      <left style="thin">
        <color rgb="FF002060"/>
      </left>
      <right style="medium">
        <color rgb="FF002060"/>
      </right>
      <top/>
      <bottom style="hair">
        <color rgb="FF002060"/>
      </bottom>
      <diagonal/>
    </border>
    <border>
      <left style="thin">
        <color rgb="FF002060"/>
      </left>
      <right style="thin">
        <color rgb="FF002060"/>
      </right>
      <top style="medium">
        <color rgb="FF002060"/>
      </top>
      <bottom style="medium">
        <color rgb="FF002060"/>
      </bottom>
      <diagonal/>
    </border>
    <border>
      <left style="thin">
        <color rgb="FF002060"/>
      </left>
      <right style="thin">
        <color rgb="FF002060"/>
      </right>
      <top style="medium">
        <color rgb="FF002060"/>
      </top>
      <bottom/>
      <diagonal/>
    </border>
    <border>
      <left/>
      <right/>
      <top style="medium">
        <color rgb="FF002060"/>
      </top>
      <bottom style="medium">
        <color rgb="FF00206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2060"/>
      </left>
      <right/>
      <top style="medium">
        <color rgb="FF002060"/>
      </top>
      <bottom style="hair">
        <color rgb="FF002060"/>
      </bottom>
      <diagonal/>
    </border>
    <border>
      <left/>
      <right/>
      <top style="medium">
        <color rgb="FF002060"/>
      </top>
      <bottom style="hair">
        <color rgb="FF002060"/>
      </bottom>
      <diagonal/>
    </border>
    <border>
      <left/>
      <right style="medium">
        <color rgb="FF002060"/>
      </right>
      <top style="medium">
        <color rgb="FF002060"/>
      </top>
      <bottom style="hair">
        <color rgb="FF002060"/>
      </bottom>
      <diagonal/>
    </border>
    <border>
      <left style="medium">
        <color rgb="FF002060"/>
      </left>
      <right/>
      <top style="medium">
        <color rgb="FF002060"/>
      </top>
      <bottom style="medium">
        <color rgb="FF002060"/>
      </bottom>
      <diagonal/>
    </border>
  </borders>
  <cellStyleXfs count="4">
    <xf numFmtId="0" fontId="0" fillId="0" borderId="0"/>
    <xf numFmtId="0" fontId="6" fillId="5" borderId="15" xfId="0" applyFont="1" applyFill="1" applyBorder="1"/>
    <xf numFmtId="0" fontId="7" fillId="6" borderId="16" xfId="0" applyFont="1" applyFill="1" applyBorder="1" applyAlignment="1">
      <alignment horizontal="left" vertical="center"/>
    </xf>
    <xf numFmtId="0" fontId="8" fillId="5" borderId="15"/>
  </cellStyleXfs>
  <cellXfs count="135">
    <xf numFmtId="0" fontId="0" fillId="0" borderId="0" xfId="0"/>
    <xf numFmtId="0" fontId="6" fillId="5" borderId="15" xfId="1" applyFont="1" applyFill="1" applyBorder="1"/>
    <xf numFmtId="0" fontId="7" fillId="6" borderId="16" xfId="1" applyFont="1" applyFill="1" applyBorder="1" applyAlignment="1">
      <alignment horizontal="left" vertical="center"/>
    </xf>
    <xf numFmtId="0" fontId="7" fillId="5" borderId="15" xfId="1" applyFont="1" applyFill="1" applyBorder="1"/>
    <xf numFmtId="168" fontId="6" fillId="5" borderId="15" xfId="1" applyNumberFormat="1" applyFont="1" applyFill="1" applyBorder="1"/>
    <xf numFmtId="3" fontId="6" fillId="5" borderId="15" xfId="1" applyNumberFormat="1" applyFont="1" applyFill="1" applyBorder="1"/>
    <xf numFmtId="0" fontId="6" fillId="5" borderId="15" xfId="1" applyFont="1" applyFill="1" applyBorder="1" applyAlignment="1">
      <alignment horizontal="left" vertical="center"/>
    </xf>
    <xf numFmtId="0" fontId="6" fillId="5" borderId="15" xfId="1" applyFont="1" applyFill="1" applyBorder="1" applyAlignment="1">
      <alignment horizontal="center"/>
    </xf>
    <xf numFmtId="0" fontId="6" fillId="5" borderId="5" xfId="1" applyFont="1" applyFill="1" applyBorder="1"/>
    <xf numFmtId="0" fontId="6" fillId="5" borderId="8" xfId="1" applyFont="1" applyFill="1" applyBorder="1"/>
    <xf numFmtId="0" fontId="6" fillId="5" borderId="20" xfId="1" applyFont="1" applyFill="1" applyBorder="1"/>
    <xf numFmtId="0" fontId="6" fillId="5" borderId="22" xfId="1" applyFont="1" applyFill="1" applyBorder="1"/>
    <xf numFmtId="0" fontId="6" fillId="5" borderId="24" xfId="1" applyFont="1" applyFill="1" applyBorder="1"/>
    <xf numFmtId="0" fontId="6" fillId="5" borderId="6" xfId="1" applyFont="1" applyFill="1" applyBorder="1" applyAlignment="1">
      <alignment horizontal="left" vertical="center"/>
    </xf>
    <xf numFmtId="0" fontId="6" fillId="5" borderId="6" xfId="1" applyFont="1" applyFill="1" applyBorder="1"/>
    <xf numFmtId="0" fontId="6" fillId="5" borderId="6" xfId="1" applyFont="1" applyFill="1" applyBorder="1" applyAlignment="1">
      <alignment horizontal="center" vertical="center"/>
    </xf>
    <xf numFmtId="0" fontId="6" fillId="5" borderId="26" xfId="1" applyFont="1" applyFill="1" applyBorder="1" applyAlignment="1">
      <alignment horizontal="left" vertical="center"/>
    </xf>
    <xf numFmtId="0" fontId="6" fillId="5" borderId="26" xfId="1" applyFont="1" applyFill="1" applyBorder="1"/>
    <xf numFmtId="0" fontId="6" fillId="5" borderId="26" xfId="1" applyFont="1" applyFill="1" applyBorder="1" applyAlignment="1">
      <alignment horizontal="center" vertical="center"/>
    </xf>
    <xf numFmtId="0" fontId="6" fillId="5" borderId="7" xfId="1" applyFont="1" applyFill="1" applyBorder="1"/>
    <xf numFmtId="0" fontId="6" fillId="5" borderId="27" xfId="1" applyFont="1" applyFill="1" applyBorder="1"/>
    <xf numFmtId="0" fontId="6" fillId="5" borderId="28" xfId="1" applyFont="1" applyFill="1" applyBorder="1"/>
    <xf numFmtId="0" fontId="6" fillId="5" borderId="9" xfId="1" applyFont="1" applyFill="1" applyBorder="1" applyAlignment="1">
      <alignment horizontal="left" vertical="center"/>
    </xf>
    <xf numFmtId="0" fontId="6" fillId="5" borderId="9" xfId="1" applyFont="1" applyFill="1" applyBorder="1"/>
    <xf numFmtId="0" fontId="6" fillId="5" borderId="9" xfId="1" applyFont="1" applyFill="1" applyBorder="1" applyAlignment="1">
      <alignment horizontal="center" vertical="center"/>
    </xf>
    <xf numFmtId="0" fontId="6" fillId="5" borderId="10" xfId="1" applyFont="1" applyFill="1" applyBorder="1"/>
    <xf numFmtId="0" fontId="1" fillId="5" borderId="6" xfId="1" applyFont="1" applyFill="1" applyBorder="1" applyAlignment="1">
      <alignment horizontal="left" vertical="center"/>
    </xf>
    <xf numFmtId="0" fontId="1" fillId="5" borderId="6" xfId="1" applyFont="1" applyFill="1" applyBorder="1"/>
    <xf numFmtId="0" fontId="1" fillId="5" borderId="6" xfId="1" applyFont="1" applyFill="1" applyBorder="1" applyAlignment="1">
      <alignment horizontal="center" vertical="center"/>
    </xf>
    <xf numFmtId="0" fontId="1" fillId="5" borderId="7" xfId="1" applyFont="1" applyFill="1" applyBorder="1"/>
    <xf numFmtId="0" fontId="7" fillId="5" borderId="2" xfId="1" applyFont="1" applyFill="1" applyBorder="1"/>
    <xf numFmtId="0" fontId="7" fillId="5" borderId="3" xfId="1" applyFont="1" applyFill="1" applyBorder="1" applyAlignment="1">
      <alignment horizontal="left" vertical="center"/>
    </xf>
    <xf numFmtId="0" fontId="7" fillId="5" borderId="3" xfId="1" applyFont="1" applyFill="1" applyBorder="1"/>
    <xf numFmtId="0" fontId="7" fillId="5" borderId="3" xfId="1" applyFont="1" applyFill="1" applyBorder="1" applyAlignment="1">
      <alignment horizontal="center" vertical="center"/>
    </xf>
    <xf numFmtId="0" fontId="7" fillId="5" borderId="4" xfId="1" applyFont="1" applyFill="1" applyBorder="1"/>
    <xf numFmtId="0" fontId="4" fillId="2" borderId="10" xfId="0" applyFont="1" applyFill="1" applyBorder="1" applyAlignment="1">
      <alignment horizontal="center" vertical="center"/>
    </xf>
    <xf numFmtId="1" fontId="2" fillId="5" borderId="21" xfId="2" applyNumberFormat="1" applyFont="1" applyFill="1" applyBorder="1" applyAlignment="1" applyProtection="1">
      <alignment horizontal="right" vertical="center"/>
      <protection hidden="1"/>
    </xf>
    <xf numFmtId="169" fontId="3" fillId="5" borderId="23" xfId="2" applyNumberFormat="1" applyFill="1" applyBorder="1" applyAlignment="1">
      <alignment horizontal="right" vertical="center"/>
    </xf>
    <xf numFmtId="1" fontId="2" fillId="5" borderId="23" xfId="2" applyNumberFormat="1" applyFont="1" applyFill="1" applyBorder="1" applyAlignment="1" applyProtection="1">
      <alignment horizontal="right" vertical="center"/>
      <protection hidden="1"/>
    </xf>
    <xf numFmtId="1" fontId="2" fillId="5" borderId="6" xfId="2" applyNumberFormat="1" applyFont="1" applyFill="1" applyBorder="1" applyAlignment="1" applyProtection="1">
      <alignment horizontal="center" vertical="center"/>
      <protection hidden="1"/>
    </xf>
    <xf numFmtId="0" fontId="2" fillId="0" borderId="6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1" fontId="2" fillId="5" borderId="25" xfId="2" applyNumberFormat="1" applyFont="1" applyFill="1" applyBorder="1" applyAlignment="1" applyProtection="1">
      <alignment horizontal="right" vertical="center"/>
      <protection hidden="1"/>
    </xf>
    <xf numFmtId="0" fontId="4" fillId="2" borderId="9" xfId="0" applyFont="1" applyFill="1" applyBorder="1" applyAlignment="1">
      <alignment vertical="center"/>
    </xf>
    <xf numFmtId="0" fontId="4" fillId="2" borderId="3" xfId="0" applyFont="1" applyFill="1" applyBorder="1" applyAlignment="1" applyProtection="1">
      <alignment vertical="center"/>
      <protection locked="0"/>
    </xf>
    <xf numFmtId="0" fontId="4" fillId="2" borderId="6" xfId="0" applyFont="1" applyFill="1" applyBorder="1" applyAlignment="1" applyProtection="1">
      <alignment vertical="center"/>
      <protection locked="0"/>
    </xf>
    <xf numFmtId="0" fontId="4" fillId="2" borderId="9" xfId="0" applyFont="1" applyFill="1" applyBorder="1" applyAlignment="1" applyProtection="1">
      <alignment vertical="center"/>
      <protection locked="0"/>
    </xf>
    <xf numFmtId="0" fontId="4" fillId="2" borderId="9" xfId="0" applyFont="1" applyFill="1" applyBorder="1" applyAlignment="1" applyProtection="1">
      <alignment horizontal="center" vertical="center"/>
      <protection locked="0"/>
    </xf>
    <xf numFmtId="0" fontId="7" fillId="6" borderId="13" xfId="1" applyFont="1" applyFill="1" applyBorder="1" applyAlignment="1" applyProtection="1">
      <alignment horizontal="left" vertical="center"/>
      <protection locked="0"/>
    </xf>
    <xf numFmtId="0" fontId="7" fillId="6" borderId="29" xfId="1" applyFont="1" applyFill="1" applyBorder="1" applyAlignment="1" applyProtection="1">
      <alignment horizontal="left" vertical="center"/>
      <protection locked="0"/>
    </xf>
    <xf numFmtId="0" fontId="7" fillId="6" borderId="29" xfId="1" applyFont="1" applyFill="1" applyBorder="1" applyProtection="1">
      <protection locked="0"/>
    </xf>
    <xf numFmtId="0" fontId="7" fillId="6" borderId="29" xfId="1" applyFont="1" applyFill="1" applyBorder="1" applyAlignment="1" applyProtection="1">
      <alignment horizontal="center" vertical="center"/>
      <protection locked="0"/>
    </xf>
    <xf numFmtId="0" fontId="7" fillId="6" borderId="14" xfId="1" applyFont="1" applyFill="1" applyBorder="1" applyProtection="1">
      <protection locked="0"/>
    </xf>
    <xf numFmtId="0" fontId="4" fillId="2" borderId="7" xfId="0" applyFont="1" applyFill="1" applyBorder="1" applyAlignment="1" applyProtection="1">
      <alignment horizontal="center" vertical="center"/>
      <protection locked="0"/>
    </xf>
    <xf numFmtId="0" fontId="1" fillId="5" borderId="15" xfId="3" applyFont="1"/>
    <xf numFmtId="0" fontId="1" fillId="5" borderId="1" xfId="3" applyFont="1" applyBorder="1"/>
    <xf numFmtId="0" fontId="4" fillId="2" borderId="1" xfId="3" applyFont="1" applyFill="1" applyBorder="1" applyProtection="1">
      <protection locked="0"/>
    </xf>
    <xf numFmtId="0" fontId="1" fillId="5" borderId="2" xfId="3" applyFont="1" applyBorder="1"/>
    <xf numFmtId="164" fontId="5" fillId="5" borderId="3" xfId="3" applyNumberFormat="1" applyFont="1" applyBorder="1" applyProtection="1">
      <protection locked="0"/>
    </xf>
    <xf numFmtId="0" fontId="1" fillId="5" borderId="4" xfId="3" applyFont="1" applyBorder="1"/>
    <xf numFmtId="0" fontId="1" fillId="5" borderId="5" xfId="3" applyFont="1" applyBorder="1"/>
    <xf numFmtId="164" fontId="5" fillId="5" borderId="26" xfId="3" applyNumberFormat="1" applyFont="1" applyBorder="1" applyProtection="1">
      <protection locked="0"/>
    </xf>
    <xf numFmtId="0" fontId="1" fillId="5" borderId="7" xfId="3" applyFont="1" applyBorder="1"/>
    <xf numFmtId="165" fontId="5" fillId="5" borderId="6" xfId="3" applyNumberFormat="1" applyFont="1" applyBorder="1" applyProtection="1">
      <protection locked="0"/>
    </xf>
    <xf numFmtId="0" fontId="1" fillId="5" borderId="8" xfId="3" applyFont="1" applyBorder="1"/>
    <xf numFmtId="164" fontId="5" fillId="5" borderId="9" xfId="3" applyNumberFormat="1" applyFont="1" applyBorder="1" applyProtection="1">
      <protection locked="0"/>
    </xf>
    <xf numFmtId="0" fontId="1" fillId="5" borderId="10" xfId="3" applyFont="1" applyBorder="1"/>
    <xf numFmtId="0" fontId="2" fillId="5" borderId="13" xfId="3" applyFont="1" applyBorder="1"/>
    <xf numFmtId="0" fontId="2" fillId="5" borderId="29" xfId="3" applyFont="1" applyBorder="1"/>
    <xf numFmtId="0" fontId="2" fillId="5" borderId="14" xfId="3" applyFont="1" applyBorder="1"/>
    <xf numFmtId="0" fontId="1" fillId="5" borderId="27" xfId="3" applyFont="1" applyBorder="1"/>
    <xf numFmtId="0" fontId="1" fillId="5" borderId="26" xfId="3" applyFont="1" applyBorder="1"/>
    <xf numFmtId="0" fontId="1" fillId="5" borderId="28" xfId="3" applyFont="1" applyBorder="1"/>
    <xf numFmtId="0" fontId="1" fillId="5" borderId="6" xfId="3" applyFont="1" applyBorder="1"/>
    <xf numFmtId="0" fontId="1" fillId="5" borderId="9" xfId="3" applyFont="1" applyBorder="1"/>
    <xf numFmtId="0" fontId="1" fillId="5" borderId="13" xfId="3" applyFont="1" applyBorder="1"/>
    <xf numFmtId="0" fontId="3" fillId="4" borderId="11" xfId="3" applyFont="1" applyFill="1" applyBorder="1"/>
    <xf numFmtId="170" fontId="1" fillId="5" borderId="4" xfId="3" applyNumberFormat="1" applyFont="1" applyBorder="1"/>
    <xf numFmtId="170" fontId="1" fillId="5" borderId="7" xfId="3" applyNumberFormat="1" applyFont="1" applyBorder="1"/>
    <xf numFmtId="166" fontId="1" fillId="5" borderId="7" xfId="3" applyNumberFormat="1" applyFont="1" applyBorder="1"/>
    <xf numFmtId="0" fontId="1" fillId="5" borderId="17" xfId="3" applyFont="1" applyBorder="1"/>
    <xf numFmtId="0" fontId="1" fillId="5" borderId="18" xfId="3" applyFont="1" applyBorder="1"/>
    <xf numFmtId="0" fontId="2" fillId="3" borderId="11" xfId="3" applyFont="1" applyFill="1" applyBorder="1" applyAlignment="1">
      <alignment horizontal="center"/>
    </xf>
    <xf numFmtId="0" fontId="2" fillId="3" borderId="30" xfId="3" applyFont="1" applyFill="1" applyBorder="1" applyAlignment="1">
      <alignment horizontal="center"/>
    </xf>
    <xf numFmtId="0" fontId="9" fillId="5" borderId="15" xfId="3" applyFont="1"/>
    <xf numFmtId="0" fontId="10" fillId="4" borderId="12" xfId="3" applyFont="1" applyFill="1" applyBorder="1"/>
    <xf numFmtId="1" fontId="11" fillId="5" borderId="32" xfId="3" applyNumberFormat="1" applyFont="1" applyBorder="1"/>
    <xf numFmtId="167" fontId="11" fillId="5" borderId="33" xfId="3" applyNumberFormat="1" applyFont="1" applyBorder="1"/>
    <xf numFmtId="1" fontId="11" fillId="5" borderId="35" xfId="3" applyNumberFormat="1" applyFont="1" applyBorder="1"/>
    <xf numFmtId="167" fontId="11" fillId="5" borderId="36" xfId="3" applyNumberFormat="1" applyFont="1" applyBorder="1"/>
    <xf numFmtId="1" fontId="11" fillId="5" borderId="38" xfId="3" applyNumberFormat="1" applyFont="1" applyBorder="1"/>
    <xf numFmtId="167" fontId="11" fillId="5" borderId="39" xfId="3" applyNumberFormat="1" applyFont="1" applyBorder="1"/>
    <xf numFmtId="1" fontId="12" fillId="5" borderId="41" xfId="3" applyNumberFormat="1" applyFont="1" applyBorder="1"/>
    <xf numFmtId="167" fontId="12" fillId="5" borderId="42" xfId="3" applyNumberFormat="1" applyFont="1" applyBorder="1"/>
    <xf numFmtId="0" fontId="11" fillId="5" borderId="15" xfId="3" applyFont="1"/>
    <xf numFmtId="171" fontId="4" fillId="2" borderId="9" xfId="0" applyNumberFormat="1" applyFont="1" applyFill="1" applyBorder="1" applyAlignment="1">
      <alignment vertical="center"/>
    </xf>
    <xf numFmtId="1" fontId="2" fillId="5" borderId="7" xfId="2" applyNumberFormat="1" applyFont="1" applyFill="1" applyBorder="1" applyAlignment="1" applyProtection="1">
      <alignment horizontal="center" vertical="center"/>
      <protection hidden="1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27" xfId="0" applyBorder="1"/>
    <xf numFmtId="0" fontId="0" fillId="0" borderId="26" xfId="0" applyBorder="1"/>
    <xf numFmtId="0" fontId="0" fillId="0" borderId="28" xfId="0" applyBorder="1"/>
    <xf numFmtId="0" fontId="13" fillId="0" borderId="29" xfId="0" applyFont="1" applyBorder="1" applyAlignment="1">
      <alignment horizontal="left" vertical="center"/>
    </xf>
    <xf numFmtId="0" fontId="13" fillId="0" borderId="14" xfId="0" applyFont="1" applyBorder="1" applyAlignment="1">
      <alignment horizontal="left" vertical="center"/>
    </xf>
    <xf numFmtId="0" fontId="13" fillId="0" borderId="13" xfId="0" applyFont="1" applyBorder="1" applyAlignment="1">
      <alignment horizontal="left"/>
    </xf>
    <xf numFmtId="0" fontId="13" fillId="0" borderId="29" xfId="0" applyFont="1" applyBorder="1" applyAlignment="1">
      <alignment horizontal="right" vertical="center"/>
    </xf>
    <xf numFmtId="1" fontId="11" fillId="5" borderId="15" xfId="3" applyNumberFormat="1" applyFont="1"/>
    <xf numFmtId="172" fontId="11" fillId="5" borderId="15" xfId="3" applyNumberFormat="1" applyFont="1"/>
    <xf numFmtId="167" fontId="11" fillId="5" borderId="15" xfId="3" applyNumberFormat="1" applyFont="1"/>
    <xf numFmtId="172" fontId="11" fillId="5" borderId="33" xfId="3" applyNumberFormat="1" applyFont="1" applyBorder="1"/>
    <xf numFmtId="172" fontId="11" fillId="5" borderId="34" xfId="3" applyNumberFormat="1" applyFont="1" applyBorder="1"/>
    <xf numFmtId="172" fontId="11" fillId="5" borderId="39" xfId="3" applyNumberFormat="1" applyFont="1" applyBorder="1"/>
    <xf numFmtId="172" fontId="11" fillId="5" borderId="36" xfId="3" applyNumberFormat="1" applyFont="1" applyBorder="1"/>
    <xf numFmtId="172" fontId="11" fillId="5" borderId="40" xfId="3" applyNumberFormat="1" applyFont="1" applyBorder="1"/>
    <xf numFmtId="172" fontId="11" fillId="5" borderId="37" xfId="3" applyNumberFormat="1" applyFont="1" applyBorder="1"/>
    <xf numFmtId="172" fontId="12" fillId="5" borderId="42" xfId="3" applyNumberFormat="1" applyFont="1" applyBorder="1"/>
    <xf numFmtId="172" fontId="12" fillId="5" borderId="43" xfId="3" applyNumberFormat="1" applyFont="1" applyBorder="1"/>
    <xf numFmtId="0" fontId="3" fillId="4" borderId="14" xfId="3" applyFont="1" applyFill="1" applyBorder="1"/>
    <xf numFmtId="0" fontId="3" fillId="4" borderId="15" xfId="3" applyFont="1" applyFill="1"/>
    <xf numFmtId="0" fontId="10" fillId="4" borderId="15" xfId="3" applyFont="1" applyFill="1"/>
    <xf numFmtId="0" fontId="1" fillId="5" borderId="13" xfId="3" applyFont="1" applyBorder="1"/>
    <xf numFmtId="0" fontId="1" fillId="5" borderId="31" xfId="3" applyFont="1" applyBorder="1"/>
    <xf numFmtId="0" fontId="1" fillId="5" borderId="19" xfId="3" applyFont="1" applyBorder="1"/>
    <xf numFmtId="0" fontId="3" fillId="4" borderId="19" xfId="3" applyFont="1" applyFill="1" applyBorder="1"/>
    <xf numFmtId="1" fontId="2" fillId="5" borderId="44" xfId="2" applyNumberFormat="1" applyFont="1" applyFill="1" applyBorder="1" applyAlignment="1" applyProtection="1">
      <alignment horizontal="center" vertical="center" wrapText="1"/>
      <protection hidden="1"/>
    </xf>
    <xf numFmtId="1" fontId="2" fillId="5" borderId="45" xfId="2" applyNumberFormat="1" applyFont="1" applyFill="1" applyBorder="1" applyAlignment="1" applyProtection="1">
      <alignment horizontal="center" vertical="center" wrapText="1"/>
      <protection hidden="1"/>
    </xf>
    <xf numFmtId="0" fontId="0" fillId="0" borderId="46" xfId="0" applyBorder="1"/>
    <xf numFmtId="0" fontId="3" fillId="4" borderId="47" xfId="0" applyFont="1" applyFill="1" applyBorder="1" applyAlignment="1">
      <alignment horizontal="left" vertical="center"/>
    </xf>
    <xf numFmtId="0" fontId="14" fillId="4" borderId="31" xfId="0" applyFont="1" applyFill="1" applyBorder="1"/>
    <xf numFmtId="0" fontId="3" fillId="4" borderId="47" xfId="1" applyFont="1" applyFill="1" applyBorder="1" applyAlignment="1">
      <alignment horizontal="left" vertical="center"/>
    </xf>
    <xf numFmtId="0" fontId="14" fillId="4" borderId="31" xfId="1" applyFont="1" applyFill="1" applyBorder="1" applyAlignment="1"/>
  </cellXfs>
  <cellStyles count="2">
    <cellStyle name="Normal" xfId="0" builtinId="0"/>
    <cellStyle name="Normal 2" xfId="3" xr:uid="{B957D6FF-993E-4D59-A2C9-B1A05481DD0F}"/>
  </cellStyles>
  <dxfs count="144">
    <dxf>
      <numFmt numFmtId="172" formatCode="&quot;£&quot;#,##0;[Red]\(&quot;£&quot;#,##0\);\-"/>
    </dxf>
    <dxf>
      <numFmt numFmtId="173" formatCode="&quot;﷼&quot;#,##0;[Red]\(&quot;﷼&quot;#,##0\);\-"/>
    </dxf>
    <dxf>
      <numFmt numFmtId="174" formatCode="&quot;XOF&quot;#,##0;[Red]\(&quot;XOF&quot;#,##0\);\-"/>
    </dxf>
    <dxf>
      <numFmt numFmtId="175" formatCode="&quot;₫&quot;#,##0;[Red]\(&quot;₫&quot;#,##0\);\-"/>
    </dxf>
    <dxf>
      <numFmt numFmtId="176" formatCode="&quot;Bs&quot;#,##0;[Red]\(&quot;Bs&quot;#,##0\);\-"/>
    </dxf>
    <dxf>
      <numFmt numFmtId="177" formatCode="&quot;VUV&quot;#,##0;[Red]\(&quot;VUV&quot;#,##0\);\-"/>
    </dxf>
    <dxf>
      <numFmt numFmtId="178" formatCode="&quot;лв&quot;#,##0;[Red]\(&quot;лв&quot;#,##0\);\-"/>
    </dxf>
    <dxf>
      <numFmt numFmtId="179" formatCode="&quot;$U&quot;#,##0;[Red]\(&quot;$U&quot;#,##0\);\-"/>
    </dxf>
    <dxf>
      <numFmt numFmtId="180" formatCode="&quot;₴&quot;#,##0;[Red]\(&quot;₴&quot;#,##0\);\-"/>
    </dxf>
    <dxf>
      <numFmt numFmtId="181" formatCode="&quot;UGX&quot;#,##0;[Red]\(&quot;UGX&quot;#,##0\);\-"/>
    </dxf>
    <dxf>
      <numFmt numFmtId="182" formatCode="&quot;د.إ&quot;#,##0;[Red]\(&quot;د.إ&quot;#,##0\);\-"/>
    </dxf>
    <dxf>
      <numFmt numFmtId="183" formatCode="&quot;₺&quot;#,##0;[Red]\(&quot;₺&quot;#,##0\);\-"/>
    </dxf>
    <dxf>
      <numFmt numFmtId="184" formatCode="&quot;د.ت&quot;#,##0;[Red]\(&quot;د.ت&quot;#,##0\);\-"/>
    </dxf>
    <dxf>
      <numFmt numFmtId="185" formatCode="&quot;TT$&quot;#,##0;[Red]\(&quot;TT$&quot;#,##0\);\-"/>
    </dxf>
    <dxf>
      <numFmt numFmtId="186" formatCode="&quot;T$&quot;#,##0;[Red]\(&quot;T$&quot;#,##0\);\-"/>
    </dxf>
    <dxf>
      <numFmt numFmtId="187" formatCode="&quot;฿&quot;#,##0;[Red]\(&quot;฿&quot;#,##0\);\-"/>
    </dxf>
    <dxf>
      <numFmt numFmtId="188" formatCode="&quot;TSh&quot;#,##0;[Red]\(&quot;TSh&quot;#,##0\);\-"/>
    </dxf>
    <dxf>
      <numFmt numFmtId="189" formatCode="&quot;TJS&quot;#,##0;[Red]\(&quot;TJS&quot;#,##0\);\-"/>
    </dxf>
    <dxf>
      <numFmt numFmtId="190" formatCode="&quot;SZL&quot;#,##0;[Red]\(&quot;SZL&quot;#,##0\);\-"/>
    </dxf>
    <dxf>
      <numFmt numFmtId="191" formatCode="&quot;$&quot;#,##0;[Red]\(&quot;$&quot;#,##0\);\-"/>
    </dxf>
    <dxf>
      <numFmt numFmtId="192" formatCode="&quot;ج.س.&quot;#,##0;[Red]\(&quot;ج.س.&quot;#,##0\);\-"/>
    </dxf>
    <dxf>
      <numFmt numFmtId="193" formatCode="&quot;₨&quot;#,##0;[Red]\(&quot;₨&quot;#,##0\);\-"/>
    </dxf>
    <dxf>
      <numFmt numFmtId="194" formatCode="&quot;SSP&quot;#,##0;[Red]\(&quot;SSP&quot;#,##0\);\-"/>
    </dxf>
    <dxf>
      <numFmt numFmtId="195" formatCode="&quot;₩&quot;#,##0;[Red]\(&quot;₩&quot;#,##0\);\-"/>
    </dxf>
    <dxf>
      <numFmt numFmtId="196" formatCode="&quot;R&quot;#,##0;[Red]\(&quot;R&quot;#,##0\);\-"/>
    </dxf>
    <dxf>
      <numFmt numFmtId="197" formatCode="&quot;S&quot;#,##0;[Red]\(&quot;S&quot;#,##0\);\-"/>
    </dxf>
    <dxf>
      <numFmt numFmtId="191" formatCode="&quot;$&quot;#,##0;[Red]\(&quot;$&quot;#,##0\);\-"/>
    </dxf>
    <dxf>
      <numFmt numFmtId="191" formatCode="&quot;$&quot;#,##0;[Red]\(&quot;$&quot;#,##0\);\-"/>
    </dxf>
    <dxf>
      <numFmt numFmtId="193" formatCode="&quot;₨&quot;#,##0;[Red]\(&quot;₨&quot;#,##0\);\-"/>
    </dxf>
    <dxf>
      <numFmt numFmtId="198" formatCode="&quot;Дин.&quot;#,##0;[Red]\(&quot;Дин.&quot;#,##0\);\-"/>
    </dxf>
    <dxf>
      <numFmt numFmtId="173" formatCode="&quot;﷼&quot;#,##0;[Red]\(&quot;﷼&quot;#,##0\);\-"/>
    </dxf>
    <dxf>
      <numFmt numFmtId="199" formatCode="&quot;STN&quot;#,##0;[Red]\(&quot;STN&quot;#,##0\);\-"/>
    </dxf>
    <dxf>
      <numFmt numFmtId="200" formatCode="&quot;WST&quot;#,##0;[Red]\(&quot;WST&quot;#,##0\);\-"/>
    </dxf>
    <dxf>
      <numFmt numFmtId="191" formatCode="&quot;$&quot;#,##0;[Red]\(&quot;$&quot;#,##0\);\-"/>
    </dxf>
    <dxf>
      <numFmt numFmtId="201" formatCode="&quot;RWF&quot;#,##0;[Red]\(&quot;RWF&quot;#,##0\);\-"/>
    </dxf>
    <dxf>
      <numFmt numFmtId="202" formatCode="&quot;₽&quot;#,##0;[Red]\(&quot;₽&quot;#,##0\);\-"/>
    </dxf>
    <dxf>
      <numFmt numFmtId="203" formatCode="&quot;lei&quot;#,##0;[Red]\(&quot;lei&quot;#,##0\);\-"/>
    </dxf>
    <dxf>
      <numFmt numFmtId="173" formatCode="&quot;﷼&quot;#,##0;[Red]\(&quot;﷼&quot;#,##0\);\-"/>
    </dxf>
    <dxf>
      <numFmt numFmtId="204" formatCode="&quot;zł&quot;#,##0;[Red]\(&quot;zł&quot;#,##0\);\-"/>
    </dxf>
    <dxf>
      <numFmt numFmtId="205" formatCode="&quot;₱&quot;#,##0;[Red]\(&quot;₱&quot;#,##0\);\-"/>
    </dxf>
    <dxf>
      <numFmt numFmtId="206" formatCode="&quot;PEN&quot;#,##0;[Red]\(&quot;PEN&quot;#,##0\);\-"/>
    </dxf>
    <dxf>
      <numFmt numFmtId="207" formatCode="&quot;Gs&quot;#,##0;[Red]\(&quot;Gs&quot;#,##0\);\-"/>
    </dxf>
    <dxf>
      <numFmt numFmtId="208" formatCode="&quot;K&quot;#,##0;[Red]\(&quot;K&quot;#,##0\);\-"/>
    </dxf>
    <dxf>
      <numFmt numFmtId="209" formatCode="&quot;B/.&quot;#,##0;[Red]\(&quot;B/.&quot;#,##0\);\-"/>
    </dxf>
    <dxf>
      <numFmt numFmtId="193" formatCode="&quot;₨&quot;#,##0;[Red]\(&quot;₨&quot;#,##0\);\-"/>
    </dxf>
    <dxf>
      <numFmt numFmtId="173" formatCode="&quot;﷼&quot;#,##0;[Red]\(&quot;﷼&quot;#,##0\);\-"/>
    </dxf>
    <dxf>
      <numFmt numFmtId="210" formatCode="&quot;kr&quot;#,##0;[Red]\(&quot;kr&quot;#,##0\);\-"/>
    </dxf>
    <dxf>
      <numFmt numFmtId="211" formatCode="&quot;₦&quot;#,##0;[Red]\(&quot;₦&quot;#,##0\);\-"/>
    </dxf>
    <dxf>
      <numFmt numFmtId="212" formatCode="&quot;C$&quot;#,##0;[Red]\(&quot;C$&quot;#,##0\);\-"/>
    </dxf>
    <dxf>
      <numFmt numFmtId="191" formatCode="&quot;$&quot;#,##0;[Red]\(&quot;$&quot;#,##0\);\-"/>
    </dxf>
    <dxf>
      <numFmt numFmtId="213" formatCode="&quot;TMT&quot;#,##0;[Red]\(&quot;TMT&quot;#,##0\);\-"/>
    </dxf>
    <dxf>
      <numFmt numFmtId="214" formatCode="&quot;NT$&quot;#,##0;[Red]\(&quot;NT$&quot;#,##0\);\-"/>
    </dxf>
    <dxf>
      <numFmt numFmtId="193" formatCode="&quot;₨&quot;#,##0;[Red]\(&quot;₨&quot;#,##0\);\-"/>
    </dxf>
    <dxf>
      <numFmt numFmtId="191" formatCode="&quot;$&quot;#,##0;[Red]\(&quot;$&quot;#,##0\);\-"/>
    </dxf>
    <dxf>
      <numFmt numFmtId="215" formatCode="&quot;MMK&quot;#,##0;[Red]\(&quot;MMK&quot;#,##0\);\-"/>
    </dxf>
    <dxf>
      <numFmt numFmtId="216" formatCode="&quot;MT&quot;#,##0;[Red]\(&quot;MT&quot;#,##0\);\-"/>
    </dxf>
    <dxf>
      <numFmt numFmtId="217" formatCode="&quot;MAD&quot;#,##0;[Red]\(&quot;MAD&quot;#,##0\);\-"/>
    </dxf>
    <dxf>
      <numFmt numFmtId="218" formatCode="&quot;₮&quot;#,##0;[Red]\(&quot;₮&quot;#,##0\);\-"/>
    </dxf>
    <dxf>
      <numFmt numFmtId="219" formatCode="&quot;MDL&quot;#,##0;[Red]\(&quot;MDL&quot;#,##0\);\-"/>
    </dxf>
    <dxf>
      <numFmt numFmtId="191" formatCode="&quot;$&quot;#,##0;[Red]\(&quot;$&quot;#,##0\);\-"/>
    </dxf>
    <dxf>
      <numFmt numFmtId="193" formatCode="&quot;₨&quot;#,##0;[Red]\(&quot;₨&quot;#,##0\);\-"/>
    </dxf>
    <dxf>
      <numFmt numFmtId="220" formatCode="&quot;MRU&quot;#,##0;[Red]\(&quot;MRU&quot;#,##0\);\-"/>
    </dxf>
    <dxf>
      <numFmt numFmtId="221" formatCode="&quot;MRO&quot;#,##0;[Red]\(&quot;MRO&quot;#,##0\);\-"/>
    </dxf>
    <dxf>
      <numFmt numFmtId="222" formatCode="&quot;.ރ&quot;#,##0;[Red]\(&quot;.ރ&quot;#,##0\);\-"/>
    </dxf>
    <dxf>
      <numFmt numFmtId="223" formatCode="&quot;RM&quot;#,##0;[Red]\(&quot;RM&quot;#,##0\);\-"/>
    </dxf>
    <dxf>
      <numFmt numFmtId="224" formatCode="&quot;MK&quot;#,##0;[Red]\(&quot;MK&quot;#,##0\);\-"/>
    </dxf>
    <dxf>
      <numFmt numFmtId="225" formatCode="&quot;Ar&quot;#,##0;[Red]\(&quot;Ar&quot;#,##0\);\-"/>
    </dxf>
    <dxf>
      <numFmt numFmtId="226" formatCode="&quot;ден&quot;#,##0;[Red]\(&quot;ден&quot;#,##0\);\-"/>
    </dxf>
    <dxf>
      <numFmt numFmtId="191" formatCode="&quot;$&quot;#,##0;[Red]\(&quot;$&quot;#,##0\);\-"/>
    </dxf>
    <dxf>
      <numFmt numFmtId="227" formatCode="&quot;ل.د&quot;#,##0;[Red]\(&quot;ل.د&quot;#,##0\);\-"/>
    </dxf>
    <dxf>
      <numFmt numFmtId="191" formatCode="&quot;$&quot;#,##0;[Red]\(&quot;$&quot;#,##0\);\-"/>
    </dxf>
    <dxf>
      <numFmt numFmtId="228" formatCode="&quot;LSL&quot;#,##0;[Red]\(&quot;LSL&quot;#,##0\);\-"/>
    </dxf>
    <dxf>
      <numFmt numFmtId="172" formatCode="&quot;£&quot;#,##0;[Red]\(&quot;£&quot;#,##0\);\-"/>
    </dxf>
    <dxf>
      <numFmt numFmtId="178" formatCode="&quot;лв&quot;#,##0;[Red]\(&quot;лв&quot;#,##0\);\-"/>
    </dxf>
    <dxf>
      <numFmt numFmtId="229" formatCode="&quot;د.ك &quot;#,##0;[Red]\(&quot;د.ك &quot;#,##0\);\-"/>
    </dxf>
    <dxf>
      <numFmt numFmtId="208" formatCode="&quot;K&quot;#,##0;[Red]\(&quot;K&quot;#,##0\);\-"/>
    </dxf>
    <dxf>
      <numFmt numFmtId="178" formatCode="&quot;лв&quot;#,##0;[Red]\(&quot;лв&quot;#,##0\);\-"/>
    </dxf>
    <dxf>
      <numFmt numFmtId="230" formatCode="&quot;JOD&quot;#,##0;[Red]\(&quot;JOD&quot;#,##0\);\-"/>
    </dxf>
    <dxf>
      <numFmt numFmtId="231" formatCode="&quot;J$&quot;#,##0;[Red]\(&quot;J$&quot;#,##0\);\-"/>
    </dxf>
    <dxf>
      <numFmt numFmtId="232" formatCode="&quot;₪&quot;#,##0;[Red]\(&quot;₪&quot;#,##0\);\-"/>
    </dxf>
    <dxf>
      <numFmt numFmtId="233" formatCode="&quot;ع.د&quot;#,##0;[Red]\(&quot;ع.د&quot;#,##0\);\-"/>
    </dxf>
    <dxf>
      <numFmt numFmtId="234" formatCode="&quot;Rp&quot;#,##0;[Red]\(&quot;Rp&quot;#,##0\);\-"/>
    </dxf>
    <dxf>
      <numFmt numFmtId="235" formatCode="&quot;₹&quot;#,##0;[Red]\(&quot;₹&quot;#,##0\);\-"/>
    </dxf>
    <dxf>
      <numFmt numFmtId="210" formatCode="&quot;kr&quot;#,##0;[Red]\(&quot;kr&quot;#,##0\);\-"/>
    </dxf>
    <dxf>
      <numFmt numFmtId="236" formatCode="&quot;Ft&quot;#,##0;[Red]\(&quot;Ft&quot;#,##0\);\-"/>
    </dxf>
    <dxf>
      <numFmt numFmtId="191" formatCode="&quot;$&quot;#,##0;[Red]\(&quot;$&quot;#,##0\);\-"/>
    </dxf>
    <dxf>
      <numFmt numFmtId="237" formatCode="&quot;L&quot;#,##0;[Red]\(&quot;L&quot;#,##0\);\-"/>
    </dxf>
    <dxf>
      <numFmt numFmtId="238" formatCode="&quot;HTG&quot;#,##0;[Red]\(&quot;HTG&quot;#,##0\);\-"/>
    </dxf>
    <dxf>
      <numFmt numFmtId="191" formatCode="&quot;$&quot;#,##0;[Red]\(&quot;$&quot;#,##0\);\-"/>
    </dxf>
    <dxf>
      <numFmt numFmtId="239" formatCode="&quot;GFr&quot;#,##0;[Red]\(&quot;GFr&quot;#,##0\);\-"/>
    </dxf>
    <dxf>
      <numFmt numFmtId="240" formatCode="&quot;Q&quot;#,##0;[Red]\(&quot;Q&quot;#,##0\);\-"/>
    </dxf>
    <dxf>
      <numFmt numFmtId="172" formatCode="&quot;£&quot;#,##0;[Red]\(&quot;£&quot;#,##0\);\-"/>
    </dxf>
    <dxf>
      <numFmt numFmtId="241" formatCode="&quot;¢&quot;#,##0;[Red]\(&quot;¢&quot;#,##0\);\-"/>
    </dxf>
    <dxf>
      <numFmt numFmtId="242" formatCode="&quot;GEL&quot;#,##0;[Red]\(&quot;GEL&quot;#,##0\);\-"/>
    </dxf>
    <dxf>
      <numFmt numFmtId="243" formatCode="&quot;D&quot;#,##0;[Red]\(&quot;D&quot;#,##0\);\-"/>
    </dxf>
    <dxf>
      <numFmt numFmtId="191" formatCode="&quot;$&quot;#,##0;[Red]\(&quot;$&quot;#,##0\);\-"/>
    </dxf>
    <dxf>
      <numFmt numFmtId="244" formatCode="&quot;Br.&quot;#,##0;[Red]\(&quot;Br.&quot;#,##0\);\-"/>
    </dxf>
    <dxf>
      <numFmt numFmtId="245" formatCode="&quot;ERN&quot;#,##0;[Red]\(&quot;ERN&quot;#,##0\);\-"/>
    </dxf>
    <dxf>
      <numFmt numFmtId="172" formatCode="&quot;£&quot;#,##0;[Red]\(&quot;£&quot;#,##0\);\-"/>
    </dxf>
    <dxf>
      <numFmt numFmtId="191" formatCode="&quot;$&quot;#,##0;[Red]\(&quot;$&quot;#,##0\);\-"/>
    </dxf>
    <dxf>
      <numFmt numFmtId="246" formatCode="&quot;RD$&quot;#,##0;[Red]\(&quot;RD$&quot;#,##0\);\-"/>
    </dxf>
    <dxf>
      <numFmt numFmtId="247" formatCode="&quot;DJF&quot;#,##0;[Red]\(&quot;DJF&quot;#,##0\);\-"/>
    </dxf>
    <dxf>
      <numFmt numFmtId="210" formatCode="&quot;kr&quot;#,##0;[Red]\(&quot;kr&quot;#,##0\);\-"/>
    </dxf>
    <dxf>
      <numFmt numFmtId="248" formatCode="&quot;Kč&quot;#,##0;[Red]\(&quot;Kč&quot;#,##0\);\-"/>
    </dxf>
    <dxf>
      <numFmt numFmtId="205" formatCode="&quot;₱&quot;#,##0;[Red]\(&quot;₱&quot;#,##0\);\-"/>
    </dxf>
    <dxf>
      <numFmt numFmtId="249" formatCode="&quot;₡&quot;#,##0;[Red]\(&quot;₡&quot;#,##0\);\-"/>
    </dxf>
    <dxf>
      <numFmt numFmtId="250" formatCode="&quot;CDF&quot;#,##0;[Red]\(&quot;CDF&quot;#,##0\);\-"/>
    </dxf>
    <dxf>
      <numFmt numFmtId="191" formatCode="&quot;$&quot;#,##0;[Red]\(&quot;$&quot;#,##0\);\-"/>
    </dxf>
    <dxf>
      <numFmt numFmtId="251" formatCode="&quot;¥&quot;#,##0;[Red]\(&quot;¥&quot;#,##0\);\-"/>
    </dxf>
    <dxf>
      <numFmt numFmtId="191" formatCode="&quot;$&quot;#,##0;[Red]\(&quot;$&quot;#,##0\);\-"/>
    </dxf>
    <dxf>
      <numFmt numFmtId="252" formatCode="&quot;₣&quot;#,##0;[Red]\(&quot;₣&quot;#,##0\);\-"/>
    </dxf>
    <dxf>
      <numFmt numFmtId="253" formatCode="&quot;XAF&quot;#,##0;[Red]\(&quot;XAF&quot;#,##0\);\-"/>
    </dxf>
    <dxf>
      <numFmt numFmtId="254" formatCode="&quot;CVE&quot;#,##0;[Red]\(&quot;CVE&quot;#,##0\);\-"/>
    </dxf>
    <dxf>
      <numFmt numFmtId="255" formatCode="&quot;៛&quot;#,##0;[Red]\(&quot;៛&quot;#,##0\);\-"/>
    </dxf>
    <dxf>
      <numFmt numFmtId="256" formatCode="&quot;Fbu&quot;#,##0;[Red]\(&quot;Fbu&quot;#,##0\);\-"/>
    </dxf>
    <dxf>
      <numFmt numFmtId="178" formatCode="&quot;лв&quot;#,##0;[Red]\(&quot;лв&quot;#,##0\);\-"/>
    </dxf>
    <dxf>
      <numFmt numFmtId="191" formatCode="&quot;$&quot;#,##0;[Red]\(&quot;$&quot;#,##0\);\-"/>
    </dxf>
    <dxf>
      <numFmt numFmtId="257" formatCode="&quot;R$&quot;#,##0;[Red]\(&quot;R$&quot;#,##0\);\-"/>
    </dxf>
    <dxf>
      <numFmt numFmtId="258" formatCode="&quot;P&quot;#,##0;[Red]\(&quot;P&quot;#,##0\);\-"/>
    </dxf>
    <dxf>
      <numFmt numFmtId="259" formatCode="&quot;KM&quot;#,##0;[Red]\(&quot;KM&quot;#,##0\);\-"/>
    </dxf>
    <dxf>
      <numFmt numFmtId="260" formatCode="&quot;$b&quot;#,##0;[Red]\(&quot;$b&quot;#,##0\);\-"/>
    </dxf>
    <dxf>
      <numFmt numFmtId="261" formatCode="&quot;BZ$&quot;#,##0;[Red]\(&quot;BZ$&quot;#,##0\);\-"/>
    </dxf>
    <dxf>
      <numFmt numFmtId="262" formatCode="&quot;Br&quot;#,##0;[Red]\(&quot;Br&quot;#,##0\);\-"/>
    </dxf>
    <dxf>
      <numFmt numFmtId="191" formatCode="&quot;$&quot;#,##0;[Red]\(&quot;$&quot;#,##0\);\-"/>
    </dxf>
    <dxf>
      <numFmt numFmtId="263" formatCode="&quot;BDT&quot;#,##0;[Red]\(&quot;BDT&quot;#,##0\);\-"/>
    </dxf>
    <dxf>
      <numFmt numFmtId="264" formatCode="&quot;.د.ب&quot;#,##0;[Red]\(&quot;.د.ب&quot;#,##0\);\-"/>
    </dxf>
    <dxf>
      <numFmt numFmtId="191" formatCode="&quot;$&quot;#,##0;[Red]\(&quot;$&quot;#,##0\);\-"/>
    </dxf>
    <dxf>
      <numFmt numFmtId="265" formatCode="&quot;ман&quot;#,##0;[Red]\(&quot;ман&quot;#,##0\);\-"/>
    </dxf>
    <dxf>
      <numFmt numFmtId="266" formatCode="&quot;ƒ&quot;#,##0;[Red]\(&quot;ƒ&quot;#,##0\);\-"/>
    </dxf>
    <dxf>
      <numFmt numFmtId="267" formatCode="&quot;֏&quot;#,##0;[Red]\(&quot;֏&quot;#,##0\);\-"/>
    </dxf>
    <dxf>
      <numFmt numFmtId="191" formatCode="&quot;$&quot;#,##0;[Red]\(&quot;$&quot;#,##0\);\-"/>
    </dxf>
    <dxf>
      <numFmt numFmtId="268" formatCode="&quot;Kz&quot;#,##0;[Red]\(&quot;Kz&quot;#,##0\);\-"/>
    </dxf>
    <dxf>
      <numFmt numFmtId="269" formatCode="&quot;دج&quot;#,##0;[Red]\(&quot;دج&quot;#,##0\);\-"/>
    </dxf>
    <dxf>
      <numFmt numFmtId="237" formatCode="&quot;L&quot;#,##0;[Red]\(&quot;L&quot;#,##0\);\-"/>
    </dxf>
    <dxf>
      <numFmt numFmtId="270" formatCode="&quot;؋&quot;#,##0;[Red]\(&quot;؋&quot;#,##0\);\-"/>
    </dxf>
    <dxf>
      <numFmt numFmtId="271" formatCode="&quot;KMF&quot;#,##0;[Red]\(&quot;KMF&quot;#,##0\);\-"/>
    </dxf>
    <dxf>
      <numFmt numFmtId="272" formatCode="&quot;CHF&quot;#,##0;[Red]\(&quot;CHF&quot;#,##0\);\-"/>
    </dxf>
    <dxf>
      <numFmt numFmtId="251" formatCode="&quot;¥&quot;#,##0;[Red]\(&quot;¥&quot;#,##0\);\-"/>
    </dxf>
    <dxf>
      <numFmt numFmtId="191" formatCode="&quot;$&quot;#,##0;[Red]\(&quot;$&quot;#,##0\);\-"/>
    </dxf>
    <dxf>
      <numFmt numFmtId="191" formatCode="&quot;$&quot;#,##0;[Red]\(&quot;$&quot;#,##0\);\-"/>
    </dxf>
    <dxf>
      <numFmt numFmtId="210" formatCode="&quot;kr&quot;#,##0;[Red]\(&quot;kr&quot;#,##0\);\-"/>
    </dxf>
    <dxf>
      <numFmt numFmtId="273" formatCode="&quot;€&quot;#,##0;[Red]\(&quot;€&quot;#,##0\);\-"/>
    </dxf>
    <dxf>
      <numFmt numFmtId="191" formatCode="&quot;$&quot;#,##0;[Red]\(&quot;$&quot;#,##0\);\-"/>
    </dxf>
    <dxf>
      <numFmt numFmtId="172" formatCode="&quot;£&quot;#,##0;[Red]\(&quot;£&quot;#,##0\);\-"/>
    </dxf>
  </dxfs>
  <tableStyles count="0" defaultTableStyle="TableStyleMedium2" defaultPivotStyle="PivotStyleLight16"/>
  <colors>
    <indexedColors>
      <rgbColor rgb="FF000000"/>
      <rgbColor rgb="FFF2F2F2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2060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11" Type="http://schemas.openxmlformats.org/officeDocument/2006/relationships/customXml" Target="../customXml/item1.xml"/><Relationship Id="rId5" Type="http://schemas.openxmlformats.org/officeDocument/2006/relationships/theme" Target="theme/theme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429F62-748D-4D17-9F33-27B1575CC8F2}">
  <sheetPr codeName="Sheet1"/>
  <dimension ref="B1:D19"/>
  <sheetViews>
    <sheetView tabSelected="1" zoomScaleNormal="100" workbookViewId="0">
      <selection activeCell="C7" sqref="C7"/>
    </sheetView>
  </sheetViews>
  <sheetFormatPr defaultColWidth="8.7109375" defaultRowHeight="15" x14ac:dyDescent="0.25"/>
  <cols>
    <col min="1" max="1" width="2" style="54" customWidth="1"/>
    <col min="2" max="2" width="34" style="54" customWidth="1"/>
    <col min="3" max="3" width="18" style="54" customWidth="1"/>
    <col min="4" max="4" width="34" style="54" bestFit="1" customWidth="1"/>
    <col min="5" max="5" width="2" style="54" customWidth="1"/>
    <col min="6" max="6" width="34" style="54" customWidth="1"/>
    <col min="7" max="16384" width="8.7109375" style="54"/>
  </cols>
  <sheetData>
    <row r="1" spans="2:4" ht="15.75" thickBot="1" x14ac:dyDescent="0.3"/>
    <row r="2" spans="2:4" ht="15.75" thickBot="1" x14ac:dyDescent="0.3">
      <c r="B2" s="131" t="s">
        <v>0</v>
      </c>
      <c r="C2" s="132"/>
      <c r="D2" s="121"/>
    </row>
    <row r="3" spans="2:4" ht="15.75" thickBot="1" x14ac:dyDescent="0.3">
      <c r="B3" s="55" t="s">
        <v>1</v>
      </c>
      <c r="C3" s="56" t="s">
        <v>585</v>
      </c>
      <c r="D3" s="55" t="s">
        <v>3</v>
      </c>
    </row>
    <row r="4" spans="2:4" ht="15.75" thickBot="1" x14ac:dyDescent="0.3"/>
    <row r="5" spans="2:4" x14ac:dyDescent="0.25">
      <c r="B5" s="57" t="s">
        <v>4</v>
      </c>
      <c r="C5" s="58">
        <v>200000</v>
      </c>
      <c r="D5" s="59" t="s">
        <v>5</v>
      </c>
    </row>
    <row r="6" spans="2:4" ht="15.75" thickBot="1" x14ac:dyDescent="0.3">
      <c r="B6" s="60" t="s">
        <v>6</v>
      </c>
      <c r="C6" s="61">
        <v>100</v>
      </c>
      <c r="D6" s="62" t="s">
        <v>7</v>
      </c>
    </row>
    <row r="7" spans="2:4" ht="15.75" thickBot="1" x14ac:dyDescent="0.3">
      <c r="B7" s="60" t="s">
        <v>8</v>
      </c>
      <c r="C7" s="56">
        <v>15</v>
      </c>
      <c r="D7" s="62" t="s">
        <v>9</v>
      </c>
    </row>
    <row r="8" spans="2:4" x14ac:dyDescent="0.25">
      <c r="B8" s="60" t="s">
        <v>10</v>
      </c>
      <c r="C8" s="63">
        <v>0.02</v>
      </c>
      <c r="D8" s="62" t="s">
        <v>11</v>
      </c>
    </row>
    <row r="9" spans="2:4" x14ac:dyDescent="0.25">
      <c r="B9" s="60" t="s">
        <v>12</v>
      </c>
      <c r="C9" s="63">
        <v>0.08</v>
      </c>
      <c r="D9" s="62" t="s">
        <v>13</v>
      </c>
    </row>
    <row r="10" spans="2:4" ht="15.75" thickBot="1" x14ac:dyDescent="0.3">
      <c r="B10" s="64" t="s">
        <v>14</v>
      </c>
      <c r="C10" s="65">
        <v>250000000</v>
      </c>
      <c r="D10" s="66" t="s">
        <v>15</v>
      </c>
    </row>
    <row r="12" spans="2:4" ht="15.75" thickBot="1" x14ac:dyDescent="0.3"/>
    <row r="13" spans="2:4" ht="15.75" thickBot="1" x14ac:dyDescent="0.3">
      <c r="B13" s="131" t="s">
        <v>16</v>
      </c>
      <c r="C13" s="131"/>
      <c r="D13" s="131"/>
    </row>
    <row r="14" spans="2:4" ht="15.75" thickBot="1" x14ac:dyDescent="0.3">
      <c r="B14" s="67" t="s">
        <v>17</v>
      </c>
      <c r="C14" s="68" t="s">
        <v>18</v>
      </c>
      <c r="D14" s="69" t="s">
        <v>19</v>
      </c>
    </row>
    <row r="15" spans="2:4" x14ac:dyDescent="0.25">
      <c r="B15" s="70" t="s">
        <v>2</v>
      </c>
      <c r="C15" s="71">
        <v>1</v>
      </c>
      <c r="D15" s="72" t="s">
        <v>20</v>
      </c>
    </row>
    <row r="16" spans="2:4" x14ac:dyDescent="0.25">
      <c r="B16" s="60" t="s">
        <v>21</v>
      </c>
      <c r="C16" s="73">
        <v>1.1599999999999999</v>
      </c>
      <c r="D16" s="62" t="s">
        <v>22</v>
      </c>
    </row>
    <row r="17" spans="2:4" ht="15.75" thickBot="1" x14ac:dyDescent="0.3">
      <c r="B17" s="64" t="s">
        <v>23</v>
      </c>
      <c r="C17" s="74">
        <v>12.7</v>
      </c>
      <c r="D17" s="66" t="s">
        <v>24</v>
      </c>
    </row>
    <row r="18" spans="2:4" ht="15.75" thickBot="1" x14ac:dyDescent="0.3"/>
    <row r="19" spans="2:4" ht="15.75" thickBot="1" x14ac:dyDescent="0.3">
      <c r="B19" s="75" t="s">
        <v>25</v>
      </c>
      <c r="C19" s="69">
        <v>1</v>
      </c>
    </row>
  </sheetData>
  <sheetProtection sheet="1" objects="1" scenarios="1"/>
  <dataValidations count="2">
    <dataValidation type="custom" allowBlank="1" showInputMessage="1" showErrorMessage="1" errorTitle="Data Validation" error="&gt;= 2_x000a__x000a_AND_x000a__x000a_&lt;=50" promptTitle="Project Design Life (Years)" prompt="_x000a_When you update the Project Design Life it will automatically update the Cash Flow Table on the &quot;Revenue&quot; Sheet._x000a__x000a_The Number must be a Whole Number which is greater than or equal to 2 and less than or equal to 50" sqref="C7" xr:uid="{7E531D03-E75B-4B33-ABE4-D0E347720575}">
      <formula1>AND(C7&gt;=2, C7&lt;=50)</formula1>
    </dataValidation>
    <dataValidation type="list" showInputMessage="1" promptTitle="GBP (£) - Euros (€) - SEK (kr)" prompt="Select GBP (£): Euros (€): SEK (kr)_x000a_This will update the currency on the &quot;Revenue&quot; Sheet to (£): (€): (kr)_x000a__x000a_This also changes the coresponding input to_x000a_GBP (£)=$C$14 OR EURO (€)=$D$14 OR SEK (kr)=$E$14_x000a__x000a_GBP (£)=$C$18 OR EURO (€)=$D$18 OR SEK (kr)=$E$18 " sqref="C3" xr:uid="{AD72CD07-3552-44F2-B183-E21CEA9384E2}">
      <formula1>CurrencyList</formula1>
    </dataValidation>
  </dataValidations>
  <pageMargins left="0.75" right="0.75" top="1" bottom="1" header="0.511811023622047" footer="0.511811023622047"/>
  <pageSetup paperSize="9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BAC609-6143-4947-A2E2-EB11B4D31093}">
  <sheetPr codeName="Sheet2"/>
  <dimension ref="B2:I314"/>
  <sheetViews>
    <sheetView zoomScaleNormal="100" workbookViewId="0">
      <pane ySplit="13" topLeftCell="A14" activePane="bottomLeft" state="frozen"/>
      <selection activeCell="C8" sqref="C8"/>
      <selection pane="bottomLeft" activeCell="B12" sqref="B12:I12"/>
    </sheetView>
  </sheetViews>
  <sheetFormatPr defaultColWidth="8.7109375" defaultRowHeight="15" x14ac:dyDescent="0.25"/>
  <cols>
    <col min="1" max="1" width="2" style="54" customWidth="1"/>
    <col min="2" max="2" width="15" style="54" customWidth="1"/>
    <col min="3" max="3" width="27.85546875" style="54" customWidth="1"/>
    <col min="4" max="4" width="21.7109375" style="54" customWidth="1"/>
    <col min="5" max="7" width="16" style="54" customWidth="1"/>
    <col min="8" max="8" width="18" style="54" customWidth="1"/>
    <col min="9" max="9" width="24.5703125" style="54" bestFit="1" customWidth="1"/>
    <col min="10" max="16384" width="8.7109375" style="54"/>
  </cols>
  <sheetData>
    <row r="2" spans="2:9" ht="15.75" thickBot="1" x14ac:dyDescent="0.3">
      <c r="C2" s="122" t="str">
        <f>"PROJECT REVENUE &amp; PAYBACK - "&amp;Inputs!$C$3</f>
        <v>PROJECT REVENUE &amp; PAYBACK - GBP £</v>
      </c>
      <c r="D2" s="123"/>
    </row>
    <row r="3" spans="2:9" ht="15.75" thickBot="1" x14ac:dyDescent="0.3">
      <c r="C3" s="76" t="s">
        <v>26</v>
      </c>
      <c r="D3" s="85"/>
    </row>
    <row r="4" spans="2:9" x14ac:dyDescent="0.25">
      <c r="C4" s="57" t="s">
        <v>27</v>
      </c>
      <c r="D4" s="77">
        <f>Inputs!C5*Inputs!C6*Inputs!C19</f>
        <v>20000000</v>
      </c>
    </row>
    <row r="5" spans="2:9" x14ac:dyDescent="0.25">
      <c r="C5" s="60" t="s">
        <v>28</v>
      </c>
      <c r="D5" s="78">
        <f>D4*Inputs!C9</f>
        <v>1600000</v>
      </c>
    </row>
    <row r="6" spans="2:9" x14ac:dyDescent="0.25">
      <c r="C6" s="60" t="s">
        <v>29</v>
      </c>
      <c r="D6" s="78">
        <f>D4-D5</f>
        <v>18400000</v>
      </c>
    </row>
    <row r="7" spans="2:9" x14ac:dyDescent="0.25">
      <c r="C7" s="60" t="s">
        <v>30</v>
      </c>
      <c r="D7" s="78">
        <f>Inputs!C10*Inputs!C19</f>
        <v>250000000</v>
      </c>
    </row>
    <row r="8" spans="2:9" x14ac:dyDescent="0.25">
      <c r="C8" s="60" t="s">
        <v>31</v>
      </c>
      <c r="D8" s="79">
        <f>D7/D6</f>
        <v>13.586956521739131</v>
      </c>
    </row>
    <row r="9" spans="2:9" ht="15.75" thickBot="1" x14ac:dyDescent="0.3">
      <c r="C9" s="80" t="s">
        <v>40</v>
      </c>
      <c r="D9" s="81">
        <f>IF(MAX(I14:I28)&lt;0,"Not within design life",COUNTIF(I14:I28,"&lt;0")+1)</f>
        <v>14</v>
      </c>
    </row>
    <row r="10" spans="2:9" ht="15.75" thickBot="1" x14ac:dyDescent="0.3">
      <c r="C10" s="124" t="s">
        <v>41</v>
      </c>
      <c r="D10" s="125"/>
      <c r="E10" s="125"/>
      <c r="F10" s="126"/>
    </row>
    <row r="11" spans="2:9" ht="15.75" thickBot="1" x14ac:dyDescent="0.3"/>
    <row r="12" spans="2:9" ht="15.75" thickBot="1" x14ac:dyDescent="0.3">
      <c r="B12" s="133" t="str">
        <f>"Cash flow over design life of "&amp;Inputs!C7&amp;" years"</f>
        <v>Cash flow over design life of 15 years</v>
      </c>
      <c r="C12" s="134"/>
      <c r="D12" s="134"/>
      <c r="E12" s="134"/>
      <c r="F12" s="134"/>
      <c r="G12" s="134"/>
      <c r="H12" s="134"/>
      <c r="I12" s="127"/>
    </row>
    <row r="13" spans="2:9" ht="15.75" thickBot="1" x14ac:dyDescent="0.3">
      <c r="B13" s="82" t="s">
        <v>32</v>
      </c>
      <c r="C13" s="83" t="s">
        <v>33</v>
      </c>
      <c r="D13" s="83" t="s">
        <v>34</v>
      </c>
      <c r="E13" s="83" t="s">
        <v>35</v>
      </c>
      <c r="F13" s="83" t="s">
        <v>36</v>
      </c>
      <c r="G13" s="83" t="s">
        <v>37</v>
      </c>
      <c r="H13" s="83" t="s">
        <v>38</v>
      </c>
      <c r="I13" s="83" t="s">
        <v>42</v>
      </c>
    </row>
    <row r="14" spans="2:9" x14ac:dyDescent="0.25">
      <c r="B14" s="86">
        <v>1</v>
      </c>
      <c r="C14" s="113">
        <f t="shared" ref="C14:C28" si="0">$D$4</f>
        <v>20000000</v>
      </c>
      <c r="D14" s="113">
        <f t="shared" ref="D14:D28" si="1">$D$5</f>
        <v>1600000</v>
      </c>
      <c r="E14" s="113">
        <f t="shared" ref="E14:E28" si="2">C14-D14</f>
        <v>18400000</v>
      </c>
      <c r="F14" s="87">
        <f>1/(1+Inputs!$C$8)^B14</f>
        <v>0.98039215686274506</v>
      </c>
      <c r="G14" s="113">
        <f t="shared" ref="G14:G28" si="3">E14*F14</f>
        <v>18039215.68627451</v>
      </c>
      <c r="H14" s="113">
        <f>E14</f>
        <v>18400000</v>
      </c>
      <c r="I14" s="114">
        <f>E14-$D$7</f>
        <v>-231600000</v>
      </c>
    </row>
    <row r="15" spans="2:9" x14ac:dyDescent="0.25">
      <c r="B15" s="88">
        <f t="shared" ref="B15:B28" si="4">B14+1</f>
        <v>2</v>
      </c>
      <c r="C15" s="116">
        <f t="shared" si="0"/>
        <v>20000000</v>
      </c>
      <c r="D15" s="116">
        <f t="shared" si="1"/>
        <v>1600000</v>
      </c>
      <c r="E15" s="116">
        <f t="shared" si="2"/>
        <v>18400000</v>
      </c>
      <c r="F15" s="89">
        <f>1/(1+Inputs!$C$8)^B15</f>
        <v>0.96116878123798544</v>
      </c>
      <c r="G15" s="116">
        <f t="shared" si="3"/>
        <v>17685505.574778933</v>
      </c>
      <c r="H15" s="116">
        <f t="shared" ref="H15:H28" si="5">H14+E15</f>
        <v>36800000</v>
      </c>
      <c r="I15" s="118">
        <f t="shared" ref="I15:I28" si="6">I14+E15</f>
        <v>-213200000</v>
      </c>
    </row>
    <row r="16" spans="2:9" x14ac:dyDescent="0.25">
      <c r="B16" s="88">
        <f t="shared" si="4"/>
        <v>3</v>
      </c>
      <c r="C16" s="116">
        <f t="shared" si="0"/>
        <v>20000000</v>
      </c>
      <c r="D16" s="116">
        <f t="shared" si="1"/>
        <v>1600000</v>
      </c>
      <c r="E16" s="116">
        <f t="shared" si="2"/>
        <v>18400000</v>
      </c>
      <c r="F16" s="89">
        <f>1/(1+Inputs!$C$8)^B16</f>
        <v>0.94232233454704462</v>
      </c>
      <c r="G16" s="116">
        <f t="shared" si="3"/>
        <v>17338730.955665622</v>
      </c>
      <c r="H16" s="116">
        <f t="shared" si="5"/>
        <v>55200000</v>
      </c>
      <c r="I16" s="118">
        <f t="shared" si="6"/>
        <v>-194800000</v>
      </c>
    </row>
    <row r="17" spans="2:9" x14ac:dyDescent="0.25">
      <c r="B17" s="88">
        <f t="shared" si="4"/>
        <v>4</v>
      </c>
      <c r="C17" s="116">
        <f t="shared" si="0"/>
        <v>20000000</v>
      </c>
      <c r="D17" s="116">
        <f t="shared" si="1"/>
        <v>1600000</v>
      </c>
      <c r="E17" s="116">
        <f t="shared" si="2"/>
        <v>18400000</v>
      </c>
      <c r="F17" s="89">
        <f>1/(1+Inputs!$C$8)^B17</f>
        <v>0.9238454260265142</v>
      </c>
      <c r="G17" s="116">
        <f t="shared" si="3"/>
        <v>16998755.838887863</v>
      </c>
      <c r="H17" s="116">
        <f t="shared" si="5"/>
        <v>73600000</v>
      </c>
      <c r="I17" s="118">
        <f t="shared" si="6"/>
        <v>-176400000</v>
      </c>
    </row>
    <row r="18" spans="2:9" x14ac:dyDescent="0.25">
      <c r="B18" s="88">
        <f t="shared" si="4"/>
        <v>5</v>
      </c>
      <c r="C18" s="116">
        <f t="shared" si="0"/>
        <v>20000000</v>
      </c>
      <c r="D18" s="116">
        <f t="shared" si="1"/>
        <v>1600000</v>
      </c>
      <c r="E18" s="116">
        <f t="shared" si="2"/>
        <v>18400000</v>
      </c>
      <c r="F18" s="89">
        <f>1/(1+Inputs!$C$8)^B18</f>
        <v>0.90573080982991594</v>
      </c>
      <c r="G18" s="116">
        <f t="shared" si="3"/>
        <v>16665446.900870454</v>
      </c>
      <c r="H18" s="116">
        <f t="shared" si="5"/>
        <v>92000000</v>
      </c>
      <c r="I18" s="118">
        <f t="shared" si="6"/>
        <v>-158000000</v>
      </c>
    </row>
    <row r="19" spans="2:9" x14ac:dyDescent="0.25">
      <c r="B19" s="88">
        <f t="shared" si="4"/>
        <v>6</v>
      </c>
      <c r="C19" s="116">
        <f t="shared" si="0"/>
        <v>20000000</v>
      </c>
      <c r="D19" s="116">
        <f t="shared" si="1"/>
        <v>1600000</v>
      </c>
      <c r="E19" s="116">
        <f t="shared" si="2"/>
        <v>18400000</v>
      </c>
      <c r="F19" s="89">
        <f>1/(1+Inputs!$C$8)^B19</f>
        <v>0.88797138218619198</v>
      </c>
      <c r="G19" s="116">
        <f t="shared" si="3"/>
        <v>16338673.432225933</v>
      </c>
      <c r="H19" s="116">
        <f t="shared" si="5"/>
        <v>110400000</v>
      </c>
      <c r="I19" s="118">
        <f t="shared" si="6"/>
        <v>-139600000</v>
      </c>
    </row>
    <row r="20" spans="2:9" x14ac:dyDescent="0.25">
      <c r="B20" s="88">
        <f t="shared" si="4"/>
        <v>7</v>
      </c>
      <c r="C20" s="116">
        <f t="shared" si="0"/>
        <v>20000000</v>
      </c>
      <c r="D20" s="116">
        <f t="shared" si="1"/>
        <v>1600000</v>
      </c>
      <c r="E20" s="116">
        <f t="shared" si="2"/>
        <v>18400000</v>
      </c>
      <c r="F20" s="89">
        <f>1/(1+Inputs!$C$8)^B20</f>
        <v>0.87056017861391388</v>
      </c>
      <c r="G20" s="116">
        <f t="shared" si="3"/>
        <v>16018307.286496015</v>
      </c>
      <c r="H20" s="116">
        <f t="shared" si="5"/>
        <v>128800000</v>
      </c>
      <c r="I20" s="118">
        <f t="shared" si="6"/>
        <v>-121200000</v>
      </c>
    </row>
    <row r="21" spans="2:9" x14ac:dyDescent="0.25">
      <c r="B21" s="88">
        <f t="shared" si="4"/>
        <v>8</v>
      </c>
      <c r="C21" s="116">
        <f t="shared" si="0"/>
        <v>20000000</v>
      </c>
      <c r="D21" s="116">
        <f t="shared" si="1"/>
        <v>1600000</v>
      </c>
      <c r="E21" s="116">
        <f t="shared" si="2"/>
        <v>18400000</v>
      </c>
      <c r="F21" s="89">
        <f>1/(1+Inputs!$C$8)^B21</f>
        <v>0.85349037119011162</v>
      </c>
      <c r="G21" s="116">
        <f t="shared" si="3"/>
        <v>15704222.829898054</v>
      </c>
      <c r="H21" s="116">
        <f t="shared" si="5"/>
        <v>147200000</v>
      </c>
      <c r="I21" s="118">
        <f t="shared" si="6"/>
        <v>-102800000</v>
      </c>
    </row>
    <row r="22" spans="2:9" x14ac:dyDescent="0.25">
      <c r="B22" s="88">
        <f t="shared" si="4"/>
        <v>9</v>
      </c>
      <c r="C22" s="116">
        <f t="shared" si="0"/>
        <v>20000000</v>
      </c>
      <c r="D22" s="116">
        <f t="shared" si="1"/>
        <v>1600000</v>
      </c>
      <c r="E22" s="116">
        <f t="shared" si="2"/>
        <v>18400000</v>
      </c>
      <c r="F22" s="89">
        <f>1/(1+Inputs!$C$8)^B22</f>
        <v>0.83675526587265847</v>
      </c>
      <c r="G22" s="116">
        <f t="shared" si="3"/>
        <v>15396296.892056916</v>
      </c>
      <c r="H22" s="116">
        <f t="shared" si="5"/>
        <v>165600000</v>
      </c>
      <c r="I22" s="118">
        <f t="shared" si="6"/>
        <v>-84400000</v>
      </c>
    </row>
    <row r="23" spans="2:9" x14ac:dyDescent="0.25">
      <c r="B23" s="88">
        <f t="shared" si="4"/>
        <v>10</v>
      </c>
      <c r="C23" s="116">
        <f t="shared" si="0"/>
        <v>20000000</v>
      </c>
      <c r="D23" s="116">
        <f t="shared" si="1"/>
        <v>1600000</v>
      </c>
      <c r="E23" s="116">
        <f t="shared" si="2"/>
        <v>18400000</v>
      </c>
      <c r="F23" s="89">
        <f>1/(1+Inputs!$C$8)^B23</f>
        <v>0.82034829987515534</v>
      </c>
      <c r="G23" s="116">
        <f t="shared" si="3"/>
        <v>15094408.717702858</v>
      </c>
      <c r="H23" s="116">
        <f t="shared" si="5"/>
        <v>184000000</v>
      </c>
      <c r="I23" s="118">
        <f t="shared" si="6"/>
        <v>-66000000</v>
      </c>
    </row>
    <row r="24" spans="2:9" x14ac:dyDescent="0.25">
      <c r="B24" s="88">
        <f t="shared" si="4"/>
        <v>11</v>
      </c>
      <c r="C24" s="116">
        <f t="shared" si="0"/>
        <v>20000000</v>
      </c>
      <c r="D24" s="116">
        <f t="shared" si="1"/>
        <v>1600000</v>
      </c>
      <c r="E24" s="116">
        <f t="shared" si="2"/>
        <v>18400000</v>
      </c>
      <c r="F24" s="89">
        <f>1/(1+Inputs!$C$8)^B24</f>
        <v>0.80426303909328967</v>
      </c>
      <c r="G24" s="116">
        <f t="shared" si="3"/>
        <v>14798439.91931653</v>
      </c>
      <c r="H24" s="116">
        <f t="shared" si="5"/>
        <v>202400000</v>
      </c>
      <c r="I24" s="118">
        <f t="shared" si="6"/>
        <v>-47600000</v>
      </c>
    </row>
    <row r="25" spans="2:9" x14ac:dyDescent="0.25">
      <c r="B25" s="88">
        <f t="shared" si="4"/>
        <v>12</v>
      </c>
      <c r="C25" s="116">
        <f t="shared" si="0"/>
        <v>20000000</v>
      </c>
      <c r="D25" s="116">
        <f t="shared" si="1"/>
        <v>1600000</v>
      </c>
      <c r="E25" s="116">
        <f t="shared" si="2"/>
        <v>18400000</v>
      </c>
      <c r="F25" s="89">
        <f>1/(1+Inputs!$C$8)^B25</f>
        <v>0.78849317558165644</v>
      </c>
      <c r="G25" s="116">
        <f t="shared" si="3"/>
        <v>14508274.430702478</v>
      </c>
      <c r="H25" s="116">
        <f t="shared" si="5"/>
        <v>220800000</v>
      </c>
      <c r="I25" s="118">
        <f t="shared" si="6"/>
        <v>-29200000</v>
      </c>
    </row>
    <row r="26" spans="2:9" x14ac:dyDescent="0.25">
      <c r="B26" s="88">
        <f t="shared" si="4"/>
        <v>13</v>
      </c>
      <c r="C26" s="116">
        <f t="shared" si="0"/>
        <v>20000000</v>
      </c>
      <c r="D26" s="116">
        <f t="shared" si="1"/>
        <v>1600000</v>
      </c>
      <c r="E26" s="116">
        <f t="shared" si="2"/>
        <v>18400000</v>
      </c>
      <c r="F26" s="89">
        <f>1/(1+Inputs!$C$8)^B26</f>
        <v>0.77303252508005538</v>
      </c>
      <c r="G26" s="116">
        <f t="shared" si="3"/>
        <v>14223798.46147302</v>
      </c>
      <c r="H26" s="116">
        <f t="shared" si="5"/>
        <v>239200000</v>
      </c>
      <c r="I26" s="118">
        <f t="shared" si="6"/>
        <v>-10800000</v>
      </c>
    </row>
    <row r="27" spans="2:9" x14ac:dyDescent="0.25">
      <c r="B27" s="88">
        <f t="shared" si="4"/>
        <v>14</v>
      </c>
      <c r="C27" s="116">
        <f t="shared" si="0"/>
        <v>20000000</v>
      </c>
      <c r="D27" s="116">
        <f t="shared" si="1"/>
        <v>1600000</v>
      </c>
      <c r="E27" s="116">
        <f t="shared" si="2"/>
        <v>18400000</v>
      </c>
      <c r="F27" s="89">
        <f>1/(1+Inputs!$C$8)^B27</f>
        <v>0.75787502458828948</v>
      </c>
      <c r="G27" s="116">
        <f t="shared" si="3"/>
        <v>13944900.452424526</v>
      </c>
      <c r="H27" s="116">
        <f t="shared" si="5"/>
        <v>257600000</v>
      </c>
      <c r="I27" s="118">
        <f t="shared" si="6"/>
        <v>7600000</v>
      </c>
    </row>
    <row r="28" spans="2:9" ht="15.75" thickBot="1" x14ac:dyDescent="0.3">
      <c r="B28" s="90">
        <f t="shared" si="4"/>
        <v>15</v>
      </c>
      <c r="C28" s="115">
        <f t="shared" si="0"/>
        <v>20000000</v>
      </c>
      <c r="D28" s="115">
        <f t="shared" si="1"/>
        <v>1600000</v>
      </c>
      <c r="E28" s="115">
        <f t="shared" si="2"/>
        <v>18400000</v>
      </c>
      <c r="F28" s="91">
        <f>1/(1+Inputs!$C$8)^B28</f>
        <v>0.74301472998851925</v>
      </c>
      <c r="G28" s="115">
        <f t="shared" si="3"/>
        <v>13671471.031788753</v>
      </c>
      <c r="H28" s="115">
        <f t="shared" si="5"/>
        <v>276000000</v>
      </c>
      <c r="I28" s="117">
        <f t="shared" si="6"/>
        <v>26000000</v>
      </c>
    </row>
    <row r="29" spans="2:9" s="84" customFormat="1" ht="16.5" thickBot="1" x14ac:dyDescent="0.3">
      <c r="B29" s="92" t="s">
        <v>39</v>
      </c>
      <c r="C29" s="119">
        <f>SUM(C14:C28)</f>
        <v>300000000</v>
      </c>
      <c r="D29" s="119">
        <f>SUM(D14:D28)</f>
        <v>24000000</v>
      </c>
      <c r="E29" s="119">
        <f>SUM(E14:E28)</f>
        <v>276000000</v>
      </c>
      <c r="F29" s="93"/>
      <c r="G29" s="119">
        <f>SUM(G14:G28)</f>
        <v>236426448.41056249</v>
      </c>
      <c r="H29" s="119"/>
      <c r="I29" s="120"/>
    </row>
    <row r="30" spans="2:9" x14ac:dyDescent="0.25">
      <c r="B30" s="110"/>
      <c r="C30" s="111"/>
      <c r="D30" s="111"/>
      <c r="E30" s="111"/>
      <c r="F30" s="112"/>
      <c r="G30" s="111"/>
      <c r="H30" s="111"/>
      <c r="I30" s="111"/>
    </row>
    <row r="31" spans="2:9" x14ac:dyDescent="0.25">
      <c r="B31" s="110"/>
      <c r="C31" s="111"/>
      <c r="D31" s="111"/>
      <c r="E31" s="111"/>
      <c r="F31" s="112"/>
      <c r="G31" s="111"/>
      <c r="H31" s="111"/>
      <c r="I31" s="111"/>
    </row>
    <row r="32" spans="2:9" x14ac:dyDescent="0.25">
      <c r="B32" s="110"/>
      <c r="C32" s="111"/>
      <c r="D32" s="111"/>
      <c r="E32" s="111"/>
      <c r="F32" s="112"/>
      <c r="G32" s="111"/>
      <c r="H32" s="111"/>
      <c r="I32" s="111"/>
    </row>
    <row r="33" spans="2:9" x14ac:dyDescent="0.25">
      <c r="B33" s="110"/>
      <c r="C33" s="111"/>
      <c r="D33" s="111"/>
      <c r="E33" s="111"/>
      <c r="F33" s="112"/>
      <c r="G33" s="111"/>
      <c r="H33" s="111"/>
      <c r="I33" s="111"/>
    </row>
    <row r="34" spans="2:9" x14ac:dyDescent="0.25">
      <c r="B34" s="110"/>
      <c r="C34" s="111"/>
      <c r="D34" s="111"/>
      <c r="E34" s="111"/>
      <c r="F34" s="112"/>
      <c r="G34" s="111"/>
      <c r="H34" s="111"/>
      <c r="I34" s="111"/>
    </row>
    <row r="35" spans="2:9" x14ac:dyDescent="0.25">
      <c r="B35" s="110"/>
      <c r="C35" s="111"/>
      <c r="D35" s="111"/>
      <c r="E35" s="111"/>
      <c r="F35" s="112"/>
      <c r="G35" s="111"/>
      <c r="H35" s="111"/>
      <c r="I35" s="111"/>
    </row>
    <row r="36" spans="2:9" x14ac:dyDescent="0.25">
      <c r="B36" s="110"/>
      <c r="C36" s="111"/>
      <c r="D36" s="111"/>
      <c r="E36" s="111"/>
      <c r="F36" s="112"/>
      <c r="G36" s="111"/>
      <c r="H36" s="111"/>
      <c r="I36" s="111"/>
    </row>
    <row r="37" spans="2:9" x14ac:dyDescent="0.25">
      <c r="B37" s="110"/>
      <c r="C37" s="111"/>
      <c r="D37" s="111"/>
      <c r="E37" s="111"/>
      <c r="F37" s="112"/>
      <c r="G37" s="111"/>
      <c r="H37" s="111"/>
      <c r="I37" s="111"/>
    </row>
    <row r="38" spans="2:9" x14ac:dyDescent="0.25">
      <c r="B38" s="110"/>
      <c r="C38" s="111"/>
      <c r="D38" s="111"/>
      <c r="E38" s="111"/>
      <c r="F38" s="112"/>
      <c r="G38" s="111"/>
      <c r="H38" s="111"/>
      <c r="I38" s="111"/>
    </row>
    <row r="39" spans="2:9" x14ac:dyDescent="0.25">
      <c r="B39" s="110"/>
      <c r="C39" s="111"/>
      <c r="D39" s="111"/>
      <c r="E39" s="111"/>
      <c r="F39" s="112"/>
      <c r="G39" s="111"/>
      <c r="H39" s="111"/>
      <c r="I39" s="111"/>
    </row>
    <row r="40" spans="2:9" x14ac:dyDescent="0.25">
      <c r="B40" s="110"/>
      <c r="C40" s="111"/>
      <c r="D40" s="111"/>
      <c r="E40" s="111"/>
      <c r="F40" s="112"/>
      <c r="G40" s="111"/>
      <c r="H40" s="111"/>
      <c r="I40" s="111"/>
    </row>
    <row r="41" spans="2:9" x14ac:dyDescent="0.25">
      <c r="B41" s="110"/>
      <c r="C41" s="111"/>
      <c r="D41" s="111"/>
      <c r="E41" s="111"/>
      <c r="F41" s="112"/>
      <c r="G41" s="111"/>
      <c r="H41" s="111"/>
      <c r="I41" s="111"/>
    </row>
    <row r="42" spans="2:9" x14ac:dyDescent="0.25">
      <c r="B42" s="110"/>
      <c r="C42" s="111"/>
      <c r="D42" s="111"/>
      <c r="E42" s="111"/>
      <c r="F42" s="112"/>
      <c r="G42" s="111"/>
      <c r="H42" s="111"/>
      <c r="I42" s="111"/>
    </row>
    <row r="43" spans="2:9" x14ac:dyDescent="0.25">
      <c r="B43" s="110"/>
      <c r="C43" s="111"/>
      <c r="D43" s="111"/>
      <c r="E43" s="111"/>
      <c r="F43" s="112"/>
      <c r="G43" s="111"/>
      <c r="H43" s="111"/>
      <c r="I43" s="111"/>
    </row>
    <row r="44" spans="2:9" x14ac:dyDescent="0.25">
      <c r="B44" s="110"/>
      <c r="C44" s="111"/>
      <c r="D44" s="111"/>
      <c r="E44" s="111"/>
      <c r="F44" s="112"/>
      <c r="G44" s="111"/>
      <c r="H44" s="111"/>
      <c r="I44" s="111"/>
    </row>
    <row r="45" spans="2:9" x14ac:dyDescent="0.25">
      <c r="B45" s="110"/>
      <c r="C45" s="111"/>
      <c r="D45" s="111"/>
      <c r="E45" s="111"/>
      <c r="F45" s="112"/>
      <c r="G45" s="111"/>
      <c r="H45" s="111"/>
      <c r="I45" s="111"/>
    </row>
    <row r="46" spans="2:9" x14ac:dyDescent="0.25">
      <c r="B46" s="110"/>
      <c r="C46" s="111"/>
      <c r="D46" s="111"/>
      <c r="E46" s="111"/>
      <c r="F46" s="112"/>
      <c r="G46" s="111"/>
      <c r="H46" s="111"/>
      <c r="I46" s="111"/>
    </row>
    <row r="47" spans="2:9" x14ac:dyDescent="0.25">
      <c r="B47" s="110"/>
      <c r="C47" s="111"/>
      <c r="D47" s="111"/>
      <c r="E47" s="111"/>
      <c r="F47" s="112"/>
      <c r="G47" s="111"/>
      <c r="H47" s="111"/>
      <c r="I47" s="111"/>
    </row>
    <row r="48" spans="2:9" x14ac:dyDescent="0.25">
      <c r="B48" s="110"/>
      <c r="C48" s="111"/>
      <c r="D48" s="111"/>
      <c r="E48" s="111"/>
      <c r="F48" s="112"/>
      <c r="G48" s="111"/>
      <c r="H48" s="111"/>
      <c r="I48" s="111"/>
    </row>
    <row r="49" spans="2:9" x14ac:dyDescent="0.25">
      <c r="B49" s="110"/>
      <c r="C49" s="111"/>
      <c r="D49" s="111"/>
      <c r="E49" s="111"/>
      <c r="F49" s="112"/>
      <c r="G49" s="111"/>
      <c r="H49" s="111"/>
      <c r="I49" s="111"/>
    </row>
    <row r="50" spans="2:9" x14ac:dyDescent="0.25">
      <c r="B50" s="110"/>
      <c r="C50" s="111"/>
      <c r="D50" s="111"/>
      <c r="E50" s="111"/>
      <c r="F50" s="112"/>
      <c r="G50" s="111"/>
      <c r="H50" s="111"/>
      <c r="I50" s="111"/>
    </row>
    <row r="51" spans="2:9" x14ac:dyDescent="0.25">
      <c r="B51" s="110"/>
      <c r="C51" s="111"/>
      <c r="D51" s="111"/>
      <c r="E51" s="111"/>
      <c r="F51" s="112"/>
      <c r="G51" s="111"/>
      <c r="H51" s="111"/>
      <c r="I51" s="111"/>
    </row>
    <row r="52" spans="2:9" x14ac:dyDescent="0.25">
      <c r="B52" s="110"/>
      <c r="C52" s="111"/>
      <c r="D52" s="111"/>
      <c r="E52" s="111"/>
      <c r="F52" s="112"/>
      <c r="G52" s="111"/>
      <c r="H52" s="111"/>
      <c r="I52" s="111"/>
    </row>
    <row r="53" spans="2:9" x14ac:dyDescent="0.25">
      <c r="B53" s="110"/>
      <c r="C53" s="111"/>
      <c r="D53" s="111"/>
      <c r="E53" s="111"/>
      <c r="F53" s="112"/>
      <c r="G53" s="111"/>
      <c r="H53" s="111"/>
      <c r="I53" s="111"/>
    </row>
    <row r="54" spans="2:9" x14ac:dyDescent="0.25">
      <c r="B54" s="110"/>
      <c r="C54" s="111"/>
      <c r="D54" s="111"/>
      <c r="E54" s="111"/>
      <c r="F54" s="112"/>
      <c r="G54" s="111"/>
      <c r="H54" s="111"/>
      <c r="I54" s="111"/>
    </row>
    <row r="55" spans="2:9" x14ac:dyDescent="0.25">
      <c r="B55" s="110"/>
      <c r="C55" s="111"/>
      <c r="D55" s="111"/>
      <c r="E55" s="111"/>
      <c r="F55" s="112"/>
      <c r="G55" s="111"/>
      <c r="H55" s="111"/>
      <c r="I55" s="111"/>
    </row>
    <row r="56" spans="2:9" x14ac:dyDescent="0.25">
      <c r="B56" s="110"/>
      <c r="C56" s="111"/>
      <c r="D56" s="111"/>
      <c r="E56" s="111"/>
      <c r="F56" s="112"/>
      <c r="G56" s="111"/>
      <c r="H56" s="111"/>
      <c r="I56" s="111"/>
    </row>
    <row r="57" spans="2:9" x14ac:dyDescent="0.25">
      <c r="B57" s="110"/>
      <c r="C57" s="111"/>
      <c r="D57" s="111"/>
      <c r="E57" s="111"/>
      <c r="F57" s="112"/>
      <c r="G57" s="111"/>
      <c r="H57" s="111"/>
      <c r="I57" s="111"/>
    </row>
    <row r="58" spans="2:9" x14ac:dyDescent="0.25">
      <c r="B58" s="110"/>
      <c r="C58" s="111"/>
      <c r="D58" s="111"/>
      <c r="E58" s="111"/>
      <c r="F58" s="112"/>
      <c r="G58" s="111"/>
      <c r="H58" s="111"/>
      <c r="I58" s="111"/>
    </row>
    <row r="59" spans="2:9" x14ac:dyDescent="0.25">
      <c r="B59" s="110"/>
      <c r="C59" s="111"/>
      <c r="D59" s="111"/>
      <c r="E59" s="111"/>
      <c r="F59" s="112"/>
      <c r="G59" s="111"/>
      <c r="H59" s="111"/>
      <c r="I59" s="111"/>
    </row>
    <row r="60" spans="2:9" x14ac:dyDescent="0.25">
      <c r="B60" s="110"/>
      <c r="C60" s="111"/>
      <c r="D60" s="111"/>
      <c r="E60" s="111"/>
      <c r="F60" s="112"/>
      <c r="G60" s="111"/>
      <c r="H60" s="111"/>
      <c r="I60" s="111"/>
    </row>
    <row r="61" spans="2:9" x14ac:dyDescent="0.25">
      <c r="B61" s="110"/>
      <c r="C61" s="111"/>
      <c r="D61" s="111"/>
      <c r="E61" s="111"/>
      <c r="F61" s="112"/>
      <c r="G61" s="111"/>
      <c r="H61" s="111"/>
      <c r="I61" s="111"/>
    </row>
    <row r="62" spans="2:9" x14ac:dyDescent="0.25">
      <c r="B62" s="110"/>
      <c r="C62" s="111"/>
      <c r="D62" s="111"/>
      <c r="E62" s="111"/>
      <c r="F62" s="112"/>
      <c r="G62" s="111"/>
      <c r="H62" s="111"/>
      <c r="I62" s="111"/>
    </row>
    <row r="63" spans="2:9" x14ac:dyDescent="0.25">
      <c r="B63" s="110"/>
      <c r="C63" s="111"/>
      <c r="D63" s="111"/>
      <c r="E63" s="111"/>
      <c r="F63" s="112"/>
      <c r="G63" s="111"/>
      <c r="H63" s="111"/>
      <c r="I63" s="111"/>
    </row>
    <row r="64" spans="2:9" x14ac:dyDescent="0.25">
      <c r="B64" s="94"/>
      <c r="C64" s="111"/>
      <c r="D64" s="111"/>
      <c r="E64" s="111"/>
      <c r="F64" s="94"/>
      <c r="G64" s="111"/>
      <c r="H64" s="111"/>
      <c r="I64" s="111"/>
    </row>
    <row r="65" spans="2:9" x14ac:dyDescent="0.25">
      <c r="B65" s="94"/>
      <c r="C65" s="94"/>
      <c r="D65" s="94"/>
      <c r="E65" s="94"/>
      <c r="F65" s="94"/>
      <c r="G65" s="94"/>
      <c r="H65" s="94"/>
      <c r="I65" s="94"/>
    </row>
    <row r="66" spans="2:9" x14ac:dyDescent="0.25">
      <c r="B66" s="94"/>
      <c r="C66" s="94"/>
      <c r="D66" s="94"/>
      <c r="E66" s="94"/>
      <c r="F66" s="94"/>
      <c r="G66" s="94"/>
      <c r="H66" s="94"/>
      <c r="I66" s="94"/>
    </row>
    <row r="67" spans="2:9" x14ac:dyDescent="0.25">
      <c r="B67" s="94"/>
      <c r="C67" s="94"/>
      <c r="D67" s="94"/>
      <c r="E67" s="94"/>
      <c r="F67" s="94"/>
      <c r="G67" s="94"/>
      <c r="H67" s="94"/>
      <c r="I67" s="94"/>
    </row>
    <row r="68" spans="2:9" x14ac:dyDescent="0.25">
      <c r="B68" s="94"/>
      <c r="C68" s="94"/>
      <c r="D68" s="94"/>
      <c r="E68" s="94"/>
      <c r="F68" s="94"/>
      <c r="G68" s="94"/>
      <c r="H68" s="94"/>
      <c r="I68" s="94"/>
    </row>
    <row r="69" spans="2:9" x14ac:dyDescent="0.25">
      <c r="B69" s="94"/>
      <c r="C69" s="94"/>
      <c r="D69" s="94"/>
      <c r="E69" s="94"/>
      <c r="F69" s="94"/>
      <c r="G69" s="94"/>
      <c r="H69" s="94"/>
      <c r="I69" s="94"/>
    </row>
    <row r="70" spans="2:9" x14ac:dyDescent="0.25">
      <c r="B70" s="94"/>
      <c r="C70" s="94"/>
      <c r="D70" s="94"/>
      <c r="E70" s="94"/>
      <c r="F70" s="94"/>
      <c r="G70" s="94"/>
      <c r="H70" s="94"/>
      <c r="I70" s="94"/>
    </row>
    <row r="71" spans="2:9" x14ac:dyDescent="0.25">
      <c r="B71" s="94"/>
      <c r="C71" s="94"/>
      <c r="D71" s="94"/>
      <c r="E71" s="94"/>
      <c r="F71" s="94"/>
      <c r="G71" s="94"/>
      <c r="H71" s="94"/>
      <c r="I71" s="94"/>
    </row>
    <row r="72" spans="2:9" x14ac:dyDescent="0.25">
      <c r="B72" s="94"/>
      <c r="C72" s="94"/>
      <c r="D72" s="94"/>
      <c r="E72" s="94"/>
      <c r="F72" s="94"/>
      <c r="G72" s="94"/>
      <c r="H72" s="94"/>
      <c r="I72" s="94"/>
    </row>
    <row r="73" spans="2:9" x14ac:dyDescent="0.25">
      <c r="B73" s="94"/>
      <c r="C73" s="94"/>
      <c r="D73" s="94"/>
      <c r="E73" s="94"/>
      <c r="F73" s="94"/>
      <c r="G73" s="94"/>
      <c r="H73" s="94"/>
      <c r="I73" s="94"/>
    </row>
    <row r="74" spans="2:9" x14ac:dyDescent="0.25">
      <c r="B74" s="94"/>
      <c r="C74" s="94"/>
      <c r="D74" s="94"/>
      <c r="E74" s="94"/>
      <c r="F74" s="94"/>
      <c r="G74" s="94"/>
      <c r="H74" s="94"/>
      <c r="I74" s="94"/>
    </row>
    <row r="75" spans="2:9" x14ac:dyDescent="0.25">
      <c r="B75" s="94"/>
      <c r="C75" s="94"/>
      <c r="D75" s="94"/>
      <c r="E75" s="94"/>
      <c r="F75" s="94"/>
      <c r="G75" s="94"/>
      <c r="H75" s="94"/>
      <c r="I75" s="94"/>
    </row>
    <row r="76" spans="2:9" x14ac:dyDescent="0.25">
      <c r="B76" s="94"/>
      <c r="C76" s="94"/>
      <c r="D76" s="94"/>
      <c r="E76" s="94"/>
      <c r="F76" s="94"/>
      <c r="G76" s="94"/>
      <c r="H76" s="94"/>
      <c r="I76" s="94"/>
    </row>
    <row r="77" spans="2:9" x14ac:dyDescent="0.25">
      <c r="B77" s="94"/>
      <c r="C77" s="94"/>
      <c r="D77" s="94"/>
      <c r="E77" s="94"/>
      <c r="F77" s="94"/>
      <c r="G77" s="94"/>
      <c r="H77" s="94"/>
      <c r="I77" s="94"/>
    </row>
    <row r="78" spans="2:9" x14ac:dyDescent="0.25">
      <c r="B78" s="94"/>
      <c r="C78" s="94"/>
      <c r="D78" s="94"/>
      <c r="E78" s="94"/>
      <c r="F78" s="94"/>
      <c r="G78" s="94"/>
      <c r="H78" s="94"/>
      <c r="I78" s="94"/>
    </row>
    <row r="79" spans="2:9" x14ac:dyDescent="0.25">
      <c r="B79" s="94"/>
      <c r="C79" s="94"/>
      <c r="D79" s="94"/>
      <c r="E79" s="94"/>
      <c r="F79" s="94"/>
      <c r="G79" s="94"/>
      <c r="H79" s="94"/>
      <c r="I79" s="94"/>
    </row>
    <row r="80" spans="2:9" x14ac:dyDescent="0.25">
      <c r="B80" s="94"/>
      <c r="C80" s="94"/>
      <c r="D80" s="94"/>
      <c r="E80" s="94"/>
      <c r="F80" s="94"/>
      <c r="G80" s="94"/>
      <c r="H80" s="94"/>
      <c r="I80" s="94"/>
    </row>
    <row r="81" spans="2:9" x14ac:dyDescent="0.25">
      <c r="B81" s="94"/>
      <c r="C81" s="94"/>
      <c r="D81" s="94"/>
      <c r="E81" s="94"/>
      <c r="F81" s="94"/>
      <c r="G81" s="94"/>
      <c r="H81" s="94"/>
      <c r="I81" s="94"/>
    </row>
    <row r="82" spans="2:9" x14ac:dyDescent="0.25">
      <c r="B82" s="94"/>
      <c r="C82" s="94"/>
      <c r="D82" s="94"/>
      <c r="E82" s="94"/>
      <c r="F82" s="94"/>
      <c r="G82" s="94"/>
      <c r="H82" s="94"/>
      <c r="I82" s="94"/>
    </row>
    <row r="83" spans="2:9" x14ac:dyDescent="0.25">
      <c r="B83" s="94"/>
      <c r="C83" s="94"/>
      <c r="D83" s="94"/>
      <c r="E83" s="94"/>
      <c r="F83" s="94"/>
      <c r="G83" s="94"/>
      <c r="H83" s="94"/>
      <c r="I83" s="94"/>
    </row>
    <row r="84" spans="2:9" x14ac:dyDescent="0.25">
      <c r="B84" s="94"/>
      <c r="C84" s="94"/>
      <c r="D84" s="94"/>
      <c r="E84" s="94"/>
      <c r="F84" s="94"/>
      <c r="G84" s="94"/>
      <c r="H84" s="94"/>
      <c r="I84" s="94"/>
    </row>
    <row r="85" spans="2:9" x14ac:dyDescent="0.25">
      <c r="B85" s="94"/>
      <c r="C85" s="94"/>
      <c r="D85" s="94"/>
      <c r="E85" s="94"/>
      <c r="F85" s="94"/>
      <c r="G85" s="94"/>
      <c r="H85" s="94"/>
      <c r="I85" s="94"/>
    </row>
    <row r="86" spans="2:9" x14ac:dyDescent="0.25">
      <c r="B86" s="94"/>
      <c r="C86" s="94"/>
      <c r="D86" s="94"/>
      <c r="E86" s="94"/>
      <c r="F86" s="94"/>
      <c r="G86" s="94"/>
      <c r="H86" s="94"/>
      <c r="I86" s="94"/>
    </row>
    <row r="87" spans="2:9" x14ac:dyDescent="0.25">
      <c r="B87" s="94"/>
      <c r="C87" s="94"/>
      <c r="D87" s="94"/>
      <c r="E87" s="94"/>
      <c r="F87" s="94"/>
      <c r="G87" s="94"/>
      <c r="H87" s="94"/>
      <c r="I87" s="94"/>
    </row>
    <row r="88" spans="2:9" x14ac:dyDescent="0.25">
      <c r="B88" s="94"/>
      <c r="C88" s="94"/>
      <c r="D88" s="94"/>
      <c r="E88" s="94"/>
      <c r="F88" s="94"/>
      <c r="G88" s="94"/>
      <c r="H88" s="94"/>
      <c r="I88" s="94"/>
    </row>
    <row r="89" spans="2:9" x14ac:dyDescent="0.25">
      <c r="B89" s="94"/>
      <c r="C89" s="94"/>
      <c r="D89" s="94"/>
      <c r="E89" s="94"/>
      <c r="F89" s="94"/>
      <c r="G89" s="94"/>
      <c r="H89" s="94"/>
      <c r="I89" s="94"/>
    </row>
    <row r="90" spans="2:9" x14ac:dyDescent="0.25">
      <c r="B90" s="94"/>
      <c r="C90" s="94"/>
      <c r="D90" s="94"/>
      <c r="E90" s="94"/>
      <c r="F90" s="94"/>
      <c r="G90" s="94"/>
      <c r="H90" s="94"/>
      <c r="I90" s="94"/>
    </row>
    <row r="91" spans="2:9" x14ac:dyDescent="0.25">
      <c r="B91" s="94"/>
      <c r="C91" s="94"/>
      <c r="D91" s="94"/>
      <c r="E91" s="94"/>
      <c r="F91" s="94"/>
      <c r="G91" s="94"/>
      <c r="H91" s="94"/>
      <c r="I91" s="94"/>
    </row>
    <row r="92" spans="2:9" x14ac:dyDescent="0.25">
      <c r="B92" s="94"/>
      <c r="C92" s="94"/>
      <c r="D92" s="94"/>
      <c r="E92" s="94"/>
      <c r="F92" s="94"/>
      <c r="G92" s="94"/>
      <c r="H92" s="94"/>
      <c r="I92" s="94"/>
    </row>
    <row r="93" spans="2:9" x14ac:dyDescent="0.25">
      <c r="B93" s="94"/>
      <c r="C93" s="94"/>
      <c r="D93" s="94"/>
      <c r="E93" s="94"/>
      <c r="F93" s="94"/>
      <c r="G93" s="94"/>
      <c r="H93" s="94"/>
      <c r="I93" s="94"/>
    </row>
    <row r="94" spans="2:9" x14ac:dyDescent="0.25">
      <c r="B94" s="94"/>
      <c r="C94" s="94"/>
      <c r="D94" s="94"/>
      <c r="E94" s="94"/>
      <c r="F94" s="94"/>
      <c r="G94" s="94"/>
      <c r="H94" s="94"/>
      <c r="I94" s="94"/>
    </row>
    <row r="95" spans="2:9" x14ac:dyDescent="0.25">
      <c r="B95" s="94"/>
      <c r="C95" s="94"/>
      <c r="D95" s="94"/>
      <c r="E95" s="94"/>
      <c r="F95" s="94"/>
      <c r="G95" s="94"/>
      <c r="H95" s="94"/>
      <c r="I95" s="94"/>
    </row>
    <row r="96" spans="2:9" x14ac:dyDescent="0.25">
      <c r="B96" s="94"/>
      <c r="C96" s="94"/>
      <c r="D96" s="94"/>
      <c r="E96" s="94"/>
      <c r="F96" s="94"/>
      <c r="G96" s="94"/>
      <c r="H96" s="94"/>
      <c r="I96" s="94"/>
    </row>
    <row r="97" spans="2:9" x14ac:dyDescent="0.25">
      <c r="B97" s="94"/>
      <c r="C97" s="94"/>
      <c r="D97" s="94"/>
      <c r="E97" s="94"/>
      <c r="F97" s="94"/>
      <c r="G97" s="94"/>
      <c r="H97" s="94"/>
      <c r="I97" s="94"/>
    </row>
    <row r="98" spans="2:9" x14ac:dyDescent="0.25">
      <c r="B98" s="94"/>
      <c r="C98" s="94"/>
      <c r="D98" s="94"/>
      <c r="E98" s="94"/>
      <c r="F98" s="94"/>
      <c r="G98" s="94"/>
      <c r="H98" s="94"/>
      <c r="I98" s="94"/>
    </row>
    <row r="99" spans="2:9" x14ac:dyDescent="0.25">
      <c r="B99" s="94"/>
      <c r="C99" s="94"/>
      <c r="D99" s="94"/>
      <c r="E99" s="94"/>
      <c r="F99" s="94"/>
      <c r="G99" s="94"/>
      <c r="H99" s="94"/>
      <c r="I99" s="94"/>
    </row>
    <row r="100" spans="2:9" x14ac:dyDescent="0.25">
      <c r="B100" s="94"/>
      <c r="C100" s="94"/>
      <c r="D100" s="94"/>
      <c r="E100" s="94"/>
      <c r="F100" s="94"/>
      <c r="G100" s="94"/>
      <c r="H100" s="94"/>
      <c r="I100" s="94"/>
    </row>
    <row r="101" spans="2:9" x14ac:dyDescent="0.25">
      <c r="B101" s="94"/>
      <c r="C101" s="94"/>
      <c r="D101" s="94"/>
      <c r="E101" s="94"/>
      <c r="F101" s="94"/>
      <c r="G101" s="94"/>
      <c r="H101" s="94"/>
      <c r="I101" s="94"/>
    </row>
    <row r="102" spans="2:9" x14ac:dyDescent="0.25">
      <c r="B102" s="94"/>
      <c r="C102" s="94"/>
      <c r="D102" s="94"/>
      <c r="E102" s="94"/>
      <c r="F102" s="94"/>
      <c r="G102" s="94"/>
      <c r="H102" s="94"/>
      <c r="I102" s="94"/>
    </row>
    <row r="103" spans="2:9" x14ac:dyDescent="0.25">
      <c r="B103" s="94"/>
      <c r="C103" s="94"/>
      <c r="D103" s="94"/>
      <c r="E103" s="94"/>
      <c r="F103" s="94"/>
      <c r="G103" s="94"/>
      <c r="H103" s="94"/>
      <c r="I103" s="94"/>
    </row>
    <row r="104" spans="2:9" x14ac:dyDescent="0.25">
      <c r="B104" s="94"/>
      <c r="C104" s="94"/>
      <c r="D104" s="94"/>
      <c r="E104" s="94"/>
      <c r="F104" s="94"/>
      <c r="G104" s="94"/>
      <c r="H104" s="94"/>
      <c r="I104" s="94"/>
    </row>
    <row r="105" spans="2:9" x14ac:dyDescent="0.25">
      <c r="B105" s="94"/>
      <c r="C105" s="94"/>
      <c r="D105" s="94"/>
      <c r="E105" s="94"/>
      <c r="F105" s="94"/>
      <c r="G105" s="94"/>
      <c r="H105" s="94"/>
      <c r="I105" s="94"/>
    </row>
    <row r="106" spans="2:9" x14ac:dyDescent="0.25">
      <c r="B106" s="94"/>
      <c r="C106" s="94"/>
      <c r="D106" s="94"/>
      <c r="E106" s="94"/>
      <c r="F106" s="94"/>
      <c r="G106" s="94"/>
      <c r="H106" s="94"/>
      <c r="I106" s="94"/>
    </row>
    <row r="107" spans="2:9" x14ac:dyDescent="0.25">
      <c r="B107" s="94"/>
      <c r="C107" s="94"/>
      <c r="D107" s="94"/>
      <c r="E107" s="94"/>
      <c r="F107" s="94"/>
      <c r="G107" s="94"/>
      <c r="H107" s="94"/>
      <c r="I107" s="94"/>
    </row>
    <row r="108" spans="2:9" x14ac:dyDescent="0.25">
      <c r="B108" s="94"/>
      <c r="C108" s="94"/>
      <c r="D108" s="94"/>
      <c r="E108" s="94"/>
      <c r="F108" s="94"/>
      <c r="G108" s="94"/>
      <c r="H108" s="94"/>
      <c r="I108" s="94"/>
    </row>
    <row r="109" spans="2:9" x14ac:dyDescent="0.25">
      <c r="B109" s="94"/>
      <c r="C109" s="94"/>
      <c r="D109" s="94"/>
      <c r="E109" s="94"/>
      <c r="F109" s="94"/>
      <c r="G109" s="94"/>
      <c r="H109" s="94"/>
      <c r="I109" s="94"/>
    </row>
    <row r="110" spans="2:9" x14ac:dyDescent="0.25">
      <c r="B110" s="94"/>
      <c r="C110" s="94"/>
      <c r="D110" s="94"/>
      <c r="E110" s="94"/>
      <c r="F110" s="94"/>
      <c r="G110" s="94"/>
      <c r="H110" s="94"/>
      <c r="I110" s="94"/>
    </row>
    <row r="111" spans="2:9" x14ac:dyDescent="0.25">
      <c r="B111" s="94"/>
      <c r="C111" s="94"/>
      <c r="D111" s="94"/>
      <c r="E111" s="94"/>
      <c r="F111" s="94"/>
      <c r="G111" s="94"/>
      <c r="H111" s="94"/>
      <c r="I111" s="94"/>
    </row>
    <row r="112" spans="2:9" x14ac:dyDescent="0.25">
      <c r="B112" s="94"/>
      <c r="C112" s="94"/>
      <c r="D112" s="94"/>
      <c r="E112" s="94"/>
      <c r="F112" s="94"/>
      <c r="G112" s="94"/>
      <c r="H112" s="94"/>
      <c r="I112" s="94"/>
    </row>
    <row r="113" spans="2:9" x14ac:dyDescent="0.25">
      <c r="B113" s="94"/>
      <c r="C113" s="94"/>
      <c r="D113" s="94"/>
      <c r="E113" s="94"/>
      <c r="F113" s="94"/>
      <c r="G113" s="94"/>
      <c r="H113" s="94"/>
      <c r="I113" s="94"/>
    </row>
    <row r="114" spans="2:9" x14ac:dyDescent="0.25">
      <c r="B114" s="94"/>
      <c r="C114" s="94"/>
      <c r="D114" s="94"/>
      <c r="E114" s="94"/>
      <c r="F114" s="94"/>
      <c r="G114" s="94"/>
      <c r="H114" s="94"/>
      <c r="I114" s="94"/>
    </row>
    <row r="115" spans="2:9" x14ac:dyDescent="0.25">
      <c r="B115" s="94"/>
      <c r="C115" s="94"/>
      <c r="D115" s="94"/>
      <c r="E115" s="94"/>
      <c r="F115" s="94"/>
      <c r="G115" s="94"/>
      <c r="H115" s="94"/>
      <c r="I115" s="94"/>
    </row>
    <row r="116" spans="2:9" x14ac:dyDescent="0.25">
      <c r="B116" s="94"/>
      <c r="C116" s="94"/>
      <c r="D116" s="94"/>
      <c r="E116" s="94"/>
      <c r="F116" s="94"/>
      <c r="G116" s="94"/>
      <c r="H116" s="94"/>
      <c r="I116" s="94"/>
    </row>
    <row r="117" spans="2:9" x14ac:dyDescent="0.25">
      <c r="B117" s="94"/>
      <c r="C117" s="94"/>
      <c r="D117" s="94"/>
      <c r="E117" s="94"/>
      <c r="F117" s="94"/>
      <c r="G117" s="94"/>
      <c r="H117" s="94"/>
      <c r="I117" s="94"/>
    </row>
    <row r="118" spans="2:9" x14ac:dyDescent="0.25">
      <c r="B118" s="94"/>
      <c r="C118" s="94"/>
      <c r="D118" s="94"/>
      <c r="E118" s="94"/>
      <c r="F118" s="94"/>
      <c r="G118" s="94"/>
      <c r="H118" s="94"/>
      <c r="I118" s="94"/>
    </row>
    <row r="119" spans="2:9" x14ac:dyDescent="0.25">
      <c r="B119" s="94"/>
      <c r="C119" s="94"/>
      <c r="D119" s="94"/>
      <c r="E119" s="94"/>
      <c r="F119" s="94"/>
      <c r="G119" s="94"/>
      <c r="H119" s="94"/>
      <c r="I119" s="94"/>
    </row>
    <row r="120" spans="2:9" x14ac:dyDescent="0.25">
      <c r="B120" s="94"/>
      <c r="C120" s="94"/>
      <c r="D120" s="94"/>
      <c r="E120" s="94"/>
      <c r="F120" s="94"/>
      <c r="G120" s="94"/>
      <c r="H120" s="94"/>
      <c r="I120" s="94"/>
    </row>
    <row r="121" spans="2:9" x14ac:dyDescent="0.25">
      <c r="B121" s="94"/>
      <c r="C121" s="94"/>
      <c r="D121" s="94"/>
      <c r="E121" s="94"/>
      <c r="F121" s="94"/>
      <c r="G121" s="94"/>
      <c r="H121" s="94"/>
      <c r="I121" s="94"/>
    </row>
    <row r="122" spans="2:9" x14ac:dyDescent="0.25">
      <c r="B122" s="94"/>
      <c r="C122" s="94"/>
      <c r="D122" s="94"/>
      <c r="E122" s="94"/>
      <c r="F122" s="94"/>
      <c r="G122" s="94"/>
      <c r="H122" s="94"/>
      <c r="I122" s="94"/>
    </row>
    <row r="123" spans="2:9" x14ac:dyDescent="0.25">
      <c r="B123" s="94"/>
      <c r="C123" s="94"/>
      <c r="D123" s="94"/>
      <c r="E123" s="94"/>
      <c r="F123" s="94"/>
      <c r="G123" s="94"/>
      <c r="H123" s="94"/>
      <c r="I123" s="94"/>
    </row>
    <row r="124" spans="2:9" x14ac:dyDescent="0.25">
      <c r="B124" s="94"/>
      <c r="C124" s="94"/>
      <c r="D124" s="94"/>
      <c r="E124" s="94"/>
      <c r="F124" s="94"/>
      <c r="G124" s="94"/>
      <c r="H124" s="94"/>
      <c r="I124" s="94"/>
    </row>
    <row r="125" spans="2:9" x14ac:dyDescent="0.25">
      <c r="B125" s="94"/>
      <c r="C125" s="94"/>
      <c r="D125" s="94"/>
      <c r="E125" s="94"/>
      <c r="F125" s="94"/>
      <c r="G125" s="94"/>
      <c r="H125" s="94"/>
      <c r="I125" s="94"/>
    </row>
    <row r="126" spans="2:9" x14ac:dyDescent="0.25">
      <c r="B126" s="94"/>
      <c r="C126" s="94"/>
      <c r="D126" s="94"/>
      <c r="E126" s="94"/>
      <c r="F126" s="94"/>
      <c r="G126" s="94"/>
      <c r="H126" s="94"/>
      <c r="I126" s="94"/>
    </row>
    <row r="127" spans="2:9" x14ac:dyDescent="0.25">
      <c r="B127" s="94"/>
      <c r="C127" s="94"/>
      <c r="D127" s="94"/>
      <c r="E127" s="94"/>
      <c r="F127" s="94"/>
      <c r="G127" s="94"/>
      <c r="H127" s="94"/>
      <c r="I127" s="94"/>
    </row>
    <row r="128" spans="2:9" x14ac:dyDescent="0.25">
      <c r="B128" s="94"/>
      <c r="C128" s="94"/>
      <c r="D128" s="94"/>
      <c r="E128" s="94"/>
      <c r="F128" s="94"/>
      <c r="G128" s="94"/>
      <c r="H128" s="94"/>
      <c r="I128" s="94"/>
    </row>
    <row r="129" spans="2:9" x14ac:dyDescent="0.25">
      <c r="B129" s="94"/>
      <c r="C129" s="94"/>
      <c r="D129" s="94"/>
      <c r="E129" s="94"/>
      <c r="F129" s="94"/>
      <c r="G129" s="94"/>
      <c r="H129" s="94"/>
      <c r="I129" s="94"/>
    </row>
    <row r="130" spans="2:9" x14ac:dyDescent="0.25">
      <c r="B130" s="94"/>
      <c r="C130" s="94"/>
      <c r="D130" s="94"/>
      <c r="E130" s="94"/>
      <c r="F130" s="94"/>
      <c r="G130" s="94"/>
      <c r="H130" s="94"/>
      <c r="I130" s="94"/>
    </row>
    <row r="131" spans="2:9" x14ac:dyDescent="0.25">
      <c r="B131" s="94"/>
      <c r="C131" s="94"/>
      <c r="D131" s="94"/>
      <c r="E131" s="94"/>
      <c r="F131" s="94"/>
      <c r="G131" s="94"/>
      <c r="H131" s="94"/>
      <c r="I131" s="94"/>
    </row>
    <row r="132" spans="2:9" x14ac:dyDescent="0.25">
      <c r="B132" s="94"/>
      <c r="C132" s="94"/>
      <c r="D132" s="94"/>
      <c r="E132" s="94"/>
      <c r="F132" s="94"/>
      <c r="G132" s="94"/>
      <c r="H132" s="94"/>
      <c r="I132" s="94"/>
    </row>
    <row r="133" spans="2:9" x14ac:dyDescent="0.25">
      <c r="B133" s="94"/>
      <c r="C133" s="94"/>
      <c r="D133" s="94"/>
      <c r="E133" s="94"/>
      <c r="F133" s="94"/>
      <c r="G133" s="94"/>
      <c r="H133" s="94"/>
      <c r="I133" s="94"/>
    </row>
    <row r="134" spans="2:9" x14ac:dyDescent="0.25">
      <c r="B134" s="94"/>
      <c r="C134" s="94"/>
      <c r="D134" s="94"/>
      <c r="E134" s="94"/>
      <c r="F134" s="94"/>
      <c r="G134" s="94"/>
      <c r="H134" s="94"/>
      <c r="I134" s="94"/>
    </row>
    <row r="135" spans="2:9" x14ac:dyDescent="0.25">
      <c r="B135" s="94"/>
      <c r="C135" s="94"/>
      <c r="D135" s="94"/>
      <c r="E135" s="94"/>
      <c r="F135" s="94"/>
      <c r="G135" s="94"/>
      <c r="H135" s="94"/>
      <c r="I135" s="94"/>
    </row>
    <row r="136" spans="2:9" x14ac:dyDescent="0.25">
      <c r="B136" s="94"/>
      <c r="C136" s="94"/>
      <c r="D136" s="94"/>
      <c r="E136" s="94"/>
      <c r="F136" s="94"/>
      <c r="G136" s="94"/>
      <c r="H136" s="94"/>
      <c r="I136" s="94"/>
    </row>
    <row r="137" spans="2:9" x14ac:dyDescent="0.25">
      <c r="B137" s="94"/>
      <c r="C137" s="94"/>
      <c r="D137" s="94"/>
      <c r="E137" s="94"/>
      <c r="F137" s="94"/>
      <c r="G137" s="94"/>
      <c r="H137" s="94"/>
      <c r="I137" s="94"/>
    </row>
    <row r="138" spans="2:9" x14ac:dyDescent="0.25">
      <c r="B138" s="94"/>
      <c r="C138" s="94"/>
      <c r="D138" s="94"/>
      <c r="E138" s="94"/>
      <c r="F138" s="94"/>
      <c r="G138" s="94"/>
      <c r="H138" s="94"/>
      <c r="I138" s="94"/>
    </row>
    <row r="139" spans="2:9" x14ac:dyDescent="0.25">
      <c r="B139" s="94"/>
      <c r="C139" s="94"/>
      <c r="D139" s="94"/>
      <c r="E139" s="94"/>
      <c r="F139" s="94"/>
      <c r="G139" s="94"/>
      <c r="H139" s="94"/>
      <c r="I139" s="94"/>
    </row>
    <row r="140" spans="2:9" x14ac:dyDescent="0.25">
      <c r="B140" s="94"/>
      <c r="C140" s="94"/>
      <c r="D140" s="94"/>
      <c r="E140" s="94"/>
      <c r="F140" s="94"/>
      <c r="G140" s="94"/>
      <c r="H140" s="94"/>
      <c r="I140" s="94"/>
    </row>
    <row r="141" spans="2:9" x14ac:dyDescent="0.25">
      <c r="B141" s="94"/>
      <c r="C141" s="94"/>
      <c r="D141" s="94"/>
      <c r="E141" s="94"/>
      <c r="F141" s="94"/>
      <c r="G141" s="94"/>
      <c r="H141" s="94"/>
      <c r="I141" s="94"/>
    </row>
    <row r="142" spans="2:9" x14ac:dyDescent="0.25">
      <c r="B142" s="94"/>
      <c r="C142" s="94"/>
      <c r="D142" s="94"/>
      <c r="E142" s="94"/>
      <c r="F142" s="94"/>
      <c r="G142" s="94"/>
      <c r="H142" s="94"/>
      <c r="I142" s="94"/>
    </row>
    <row r="143" spans="2:9" x14ac:dyDescent="0.25">
      <c r="B143" s="94"/>
      <c r="C143" s="94"/>
      <c r="D143" s="94"/>
      <c r="E143" s="94"/>
      <c r="F143" s="94"/>
      <c r="G143" s="94"/>
      <c r="H143" s="94"/>
      <c r="I143" s="94"/>
    </row>
    <row r="144" spans="2:9" x14ac:dyDescent="0.25">
      <c r="B144" s="94"/>
      <c r="C144" s="94"/>
      <c r="D144" s="94"/>
      <c r="E144" s="94"/>
      <c r="F144" s="94"/>
      <c r="G144" s="94"/>
      <c r="H144" s="94"/>
      <c r="I144" s="94"/>
    </row>
    <row r="145" spans="2:9" x14ac:dyDescent="0.25">
      <c r="B145" s="94"/>
      <c r="C145" s="94"/>
      <c r="D145" s="94"/>
      <c r="E145" s="94"/>
      <c r="F145" s="94"/>
      <c r="G145" s="94"/>
      <c r="H145" s="94"/>
      <c r="I145" s="94"/>
    </row>
    <row r="146" spans="2:9" x14ac:dyDescent="0.25">
      <c r="B146" s="94"/>
      <c r="C146" s="94"/>
      <c r="D146" s="94"/>
      <c r="E146" s="94"/>
      <c r="F146" s="94"/>
      <c r="G146" s="94"/>
      <c r="H146" s="94"/>
      <c r="I146" s="94"/>
    </row>
    <row r="147" spans="2:9" x14ac:dyDescent="0.25">
      <c r="B147" s="94"/>
      <c r="C147" s="94"/>
      <c r="D147" s="94"/>
      <c r="E147" s="94"/>
      <c r="F147" s="94"/>
      <c r="G147" s="94"/>
      <c r="H147" s="94"/>
      <c r="I147" s="94"/>
    </row>
    <row r="148" spans="2:9" x14ac:dyDescent="0.25">
      <c r="B148" s="94"/>
      <c r="C148" s="94"/>
      <c r="D148" s="94"/>
      <c r="E148" s="94"/>
      <c r="F148" s="94"/>
      <c r="G148" s="94"/>
      <c r="H148" s="94"/>
      <c r="I148" s="94"/>
    </row>
    <row r="149" spans="2:9" x14ac:dyDescent="0.25">
      <c r="B149" s="94"/>
      <c r="C149" s="94"/>
      <c r="D149" s="94"/>
      <c r="E149" s="94"/>
      <c r="F149" s="94"/>
      <c r="G149" s="94"/>
      <c r="H149" s="94"/>
      <c r="I149" s="94"/>
    </row>
    <row r="150" spans="2:9" x14ac:dyDescent="0.25">
      <c r="B150" s="94"/>
      <c r="C150" s="94"/>
      <c r="D150" s="94"/>
      <c r="E150" s="94"/>
      <c r="F150" s="94"/>
      <c r="G150" s="94"/>
      <c r="H150" s="94"/>
      <c r="I150" s="94"/>
    </row>
    <row r="151" spans="2:9" x14ac:dyDescent="0.25">
      <c r="B151" s="94"/>
      <c r="C151" s="94"/>
      <c r="D151" s="94"/>
      <c r="E151" s="94"/>
      <c r="F151" s="94"/>
      <c r="G151" s="94"/>
      <c r="H151" s="94"/>
      <c r="I151" s="94"/>
    </row>
    <row r="152" spans="2:9" x14ac:dyDescent="0.25">
      <c r="B152" s="94"/>
      <c r="C152" s="94"/>
      <c r="D152" s="94"/>
      <c r="E152" s="94"/>
      <c r="F152" s="94"/>
      <c r="G152" s="94"/>
      <c r="H152" s="94"/>
      <c r="I152" s="94"/>
    </row>
    <row r="153" spans="2:9" x14ac:dyDescent="0.25">
      <c r="B153" s="94"/>
      <c r="C153" s="94"/>
      <c r="D153" s="94"/>
      <c r="E153" s="94"/>
      <c r="F153" s="94"/>
      <c r="G153" s="94"/>
      <c r="H153" s="94"/>
      <c r="I153" s="94"/>
    </row>
    <row r="154" spans="2:9" x14ac:dyDescent="0.25">
      <c r="B154" s="94"/>
      <c r="C154" s="94"/>
      <c r="D154" s="94"/>
      <c r="E154" s="94"/>
      <c r="F154" s="94"/>
      <c r="G154" s="94"/>
      <c r="H154" s="94"/>
      <c r="I154" s="94"/>
    </row>
    <row r="155" spans="2:9" x14ac:dyDescent="0.25">
      <c r="B155" s="94"/>
      <c r="C155" s="94"/>
      <c r="D155" s="94"/>
      <c r="E155" s="94"/>
      <c r="F155" s="94"/>
      <c r="G155" s="94"/>
      <c r="H155" s="94"/>
      <c r="I155" s="94"/>
    </row>
    <row r="156" spans="2:9" x14ac:dyDescent="0.25">
      <c r="B156" s="94"/>
      <c r="C156" s="94"/>
      <c r="D156" s="94"/>
      <c r="E156" s="94"/>
      <c r="F156" s="94"/>
      <c r="G156" s="94"/>
      <c r="H156" s="94"/>
      <c r="I156" s="94"/>
    </row>
    <row r="157" spans="2:9" x14ac:dyDescent="0.25">
      <c r="B157" s="94"/>
      <c r="C157" s="94"/>
      <c r="D157" s="94"/>
      <c r="E157" s="94"/>
      <c r="F157" s="94"/>
      <c r="G157" s="94"/>
      <c r="H157" s="94"/>
      <c r="I157" s="94"/>
    </row>
    <row r="158" spans="2:9" x14ac:dyDescent="0.25">
      <c r="B158" s="94"/>
      <c r="C158" s="94"/>
      <c r="D158" s="94"/>
      <c r="E158" s="94"/>
      <c r="F158" s="94"/>
      <c r="G158" s="94"/>
      <c r="H158" s="94"/>
      <c r="I158" s="94"/>
    </row>
    <row r="159" spans="2:9" x14ac:dyDescent="0.25">
      <c r="B159" s="94"/>
      <c r="C159" s="94"/>
      <c r="D159" s="94"/>
      <c r="E159" s="94"/>
      <c r="F159" s="94"/>
      <c r="G159" s="94"/>
      <c r="H159" s="94"/>
      <c r="I159" s="94"/>
    </row>
    <row r="160" spans="2:9" x14ac:dyDescent="0.25">
      <c r="B160" s="94"/>
      <c r="C160" s="94"/>
      <c r="D160" s="94"/>
      <c r="E160" s="94"/>
      <c r="F160" s="94"/>
      <c r="G160" s="94"/>
      <c r="H160" s="94"/>
      <c r="I160" s="94"/>
    </row>
    <row r="161" spans="2:9" x14ac:dyDescent="0.25">
      <c r="B161" s="94"/>
      <c r="C161" s="94"/>
      <c r="D161" s="94"/>
      <c r="E161" s="94"/>
      <c r="F161" s="94"/>
      <c r="G161" s="94"/>
      <c r="H161" s="94"/>
      <c r="I161" s="94"/>
    </row>
    <row r="162" spans="2:9" x14ac:dyDescent="0.25">
      <c r="B162" s="94"/>
      <c r="C162" s="94"/>
      <c r="D162" s="94"/>
      <c r="E162" s="94"/>
      <c r="F162" s="94"/>
      <c r="G162" s="94"/>
      <c r="H162" s="94"/>
      <c r="I162" s="94"/>
    </row>
    <row r="163" spans="2:9" x14ac:dyDescent="0.25">
      <c r="B163" s="94"/>
      <c r="C163" s="94"/>
      <c r="D163" s="94"/>
      <c r="E163" s="94"/>
      <c r="F163" s="94"/>
      <c r="G163" s="94"/>
      <c r="H163" s="94"/>
      <c r="I163" s="94"/>
    </row>
    <row r="164" spans="2:9" x14ac:dyDescent="0.25">
      <c r="B164" s="94"/>
      <c r="C164" s="94"/>
      <c r="D164" s="94"/>
      <c r="E164" s="94"/>
      <c r="F164" s="94"/>
      <c r="G164" s="94"/>
      <c r="H164" s="94"/>
      <c r="I164" s="94"/>
    </row>
    <row r="165" spans="2:9" x14ac:dyDescent="0.25">
      <c r="B165" s="94"/>
      <c r="C165" s="94"/>
      <c r="D165" s="94"/>
      <c r="E165" s="94"/>
      <c r="F165" s="94"/>
      <c r="G165" s="94"/>
      <c r="H165" s="94"/>
      <c r="I165" s="94"/>
    </row>
    <row r="166" spans="2:9" x14ac:dyDescent="0.25">
      <c r="B166" s="94"/>
      <c r="C166" s="94"/>
      <c r="D166" s="94"/>
      <c r="E166" s="94"/>
      <c r="F166" s="94"/>
      <c r="G166" s="94"/>
      <c r="H166" s="94"/>
      <c r="I166" s="94"/>
    </row>
    <row r="167" spans="2:9" x14ac:dyDescent="0.25">
      <c r="B167" s="94"/>
      <c r="C167" s="94"/>
      <c r="D167" s="94"/>
      <c r="E167" s="94"/>
      <c r="F167" s="94"/>
      <c r="G167" s="94"/>
      <c r="H167" s="94"/>
      <c r="I167" s="94"/>
    </row>
    <row r="168" spans="2:9" x14ac:dyDescent="0.25">
      <c r="B168" s="94"/>
      <c r="C168" s="94"/>
      <c r="D168" s="94"/>
      <c r="E168" s="94"/>
      <c r="F168" s="94"/>
      <c r="G168" s="94"/>
      <c r="H168" s="94"/>
      <c r="I168" s="94"/>
    </row>
    <row r="169" spans="2:9" x14ac:dyDescent="0.25">
      <c r="B169" s="94"/>
      <c r="C169" s="94"/>
      <c r="D169" s="94"/>
      <c r="E169" s="94"/>
      <c r="F169" s="94"/>
      <c r="G169" s="94"/>
      <c r="H169" s="94"/>
      <c r="I169" s="94"/>
    </row>
    <row r="170" spans="2:9" x14ac:dyDescent="0.25">
      <c r="B170" s="94"/>
      <c r="C170" s="94"/>
      <c r="D170" s="94"/>
      <c r="E170" s="94"/>
      <c r="F170" s="94"/>
      <c r="G170" s="94"/>
      <c r="H170" s="94"/>
      <c r="I170" s="94"/>
    </row>
    <row r="171" spans="2:9" x14ac:dyDescent="0.25">
      <c r="B171" s="94"/>
      <c r="C171" s="94"/>
      <c r="D171" s="94"/>
      <c r="E171" s="94"/>
      <c r="F171" s="94"/>
      <c r="G171" s="94"/>
      <c r="H171" s="94"/>
      <c r="I171" s="94"/>
    </row>
    <row r="172" spans="2:9" x14ac:dyDescent="0.25">
      <c r="B172" s="94"/>
      <c r="C172" s="94"/>
      <c r="D172" s="94"/>
      <c r="E172" s="94"/>
      <c r="F172" s="94"/>
      <c r="G172" s="94"/>
      <c r="H172" s="94"/>
      <c r="I172" s="94"/>
    </row>
    <row r="173" spans="2:9" x14ac:dyDescent="0.25">
      <c r="B173" s="94"/>
      <c r="C173" s="94"/>
      <c r="D173" s="94"/>
      <c r="E173" s="94"/>
      <c r="F173" s="94"/>
      <c r="G173" s="94"/>
      <c r="H173" s="94"/>
      <c r="I173" s="94"/>
    </row>
    <row r="174" spans="2:9" x14ac:dyDescent="0.25">
      <c r="B174" s="94"/>
      <c r="C174" s="94"/>
      <c r="D174" s="94"/>
      <c r="E174" s="94"/>
      <c r="F174" s="94"/>
      <c r="G174" s="94"/>
      <c r="H174" s="94"/>
      <c r="I174" s="94"/>
    </row>
    <row r="175" spans="2:9" x14ac:dyDescent="0.25">
      <c r="B175" s="94"/>
      <c r="C175" s="94"/>
      <c r="D175" s="94"/>
      <c r="E175" s="94"/>
      <c r="F175" s="94"/>
      <c r="G175" s="94"/>
      <c r="H175" s="94"/>
      <c r="I175" s="94"/>
    </row>
    <row r="176" spans="2:9" x14ac:dyDescent="0.25">
      <c r="B176" s="94"/>
      <c r="C176" s="94"/>
      <c r="D176" s="94"/>
      <c r="E176" s="94"/>
      <c r="F176" s="94"/>
      <c r="G176" s="94"/>
      <c r="H176" s="94"/>
      <c r="I176" s="94"/>
    </row>
    <row r="177" spans="2:9" x14ac:dyDescent="0.25">
      <c r="B177" s="94"/>
      <c r="C177" s="94"/>
      <c r="D177" s="94"/>
      <c r="E177" s="94"/>
      <c r="F177" s="94"/>
      <c r="G177" s="94"/>
      <c r="H177" s="94"/>
      <c r="I177" s="94"/>
    </row>
    <row r="178" spans="2:9" x14ac:dyDescent="0.25">
      <c r="B178" s="94"/>
      <c r="C178" s="94"/>
      <c r="D178" s="94"/>
      <c r="E178" s="94"/>
      <c r="F178" s="94"/>
      <c r="G178" s="94"/>
      <c r="H178" s="94"/>
      <c r="I178" s="94"/>
    </row>
    <row r="179" spans="2:9" x14ac:dyDescent="0.25">
      <c r="B179" s="94"/>
      <c r="C179" s="94"/>
      <c r="D179" s="94"/>
      <c r="E179" s="94"/>
      <c r="F179" s="94"/>
      <c r="G179" s="94"/>
      <c r="H179" s="94"/>
      <c r="I179" s="94"/>
    </row>
    <row r="180" spans="2:9" x14ac:dyDescent="0.25">
      <c r="B180" s="94"/>
      <c r="C180" s="94"/>
      <c r="D180" s="94"/>
      <c r="E180" s="94"/>
      <c r="F180" s="94"/>
      <c r="G180" s="94"/>
      <c r="H180" s="94"/>
      <c r="I180" s="94"/>
    </row>
    <row r="181" spans="2:9" x14ac:dyDescent="0.25">
      <c r="B181" s="94"/>
      <c r="C181" s="94"/>
      <c r="D181" s="94"/>
      <c r="E181" s="94"/>
      <c r="F181" s="94"/>
      <c r="G181" s="94"/>
      <c r="H181" s="94"/>
      <c r="I181" s="94"/>
    </row>
    <row r="182" spans="2:9" x14ac:dyDescent="0.25">
      <c r="B182" s="94"/>
      <c r="C182" s="94"/>
      <c r="D182" s="94"/>
      <c r="E182" s="94"/>
      <c r="F182" s="94"/>
      <c r="G182" s="94"/>
      <c r="H182" s="94"/>
      <c r="I182" s="94"/>
    </row>
    <row r="183" spans="2:9" x14ac:dyDescent="0.25">
      <c r="B183" s="94"/>
      <c r="C183" s="94"/>
      <c r="D183" s="94"/>
      <c r="E183" s="94"/>
      <c r="F183" s="94"/>
      <c r="G183" s="94"/>
      <c r="H183" s="94"/>
      <c r="I183" s="94"/>
    </row>
    <row r="184" spans="2:9" x14ac:dyDescent="0.25">
      <c r="B184" s="94"/>
      <c r="C184" s="94"/>
      <c r="D184" s="94"/>
      <c r="E184" s="94"/>
      <c r="F184" s="94"/>
      <c r="G184" s="94"/>
      <c r="H184" s="94"/>
      <c r="I184" s="94"/>
    </row>
    <row r="185" spans="2:9" x14ac:dyDescent="0.25">
      <c r="B185" s="94"/>
      <c r="C185" s="94"/>
      <c r="D185" s="94"/>
      <c r="E185" s="94"/>
      <c r="F185" s="94"/>
      <c r="G185" s="94"/>
      <c r="H185" s="94"/>
      <c r="I185" s="94"/>
    </row>
    <row r="186" spans="2:9" x14ac:dyDescent="0.25">
      <c r="B186" s="94"/>
      <c r="C186" s="94"/>
      <c r="D186" s="94"/>
      <c r="E186" s="94"/>
      <c r="F186" s="94"/>
      <c r="G186" s="94"/>
      <c r="H186" s="94"/>
      <c r="I186" s="94"/>
    </row>
    <row r="187" spans="2:9" x14ac:dyDescent="0.25">
      <c r="B187" s="94"/>
      <c r="C187" s="94"/>
      <c r="D187" s="94"/>
      <c r="E187" s="94"/>
      <c r="F187" s="94"/>
      <c r="G187" s="94"/>
      <c r="H187" s="94"/>
      <c r="I187" s="94"/>
    </row>
    <row r="188" spans="2:9" x14ac:dyDescent="0.25">
      <c r="B188" s="94"/>
      <c r="C188" s="94"/>
      <c r="D188" s="94"/>
      <c r="E188" s="94"/>
      <c r="F188" s="94"/>
      <c r="G188" s="94"/>
      <c r="H188" s="94"/>
      <c r="I188" s="94"/>
    </row>
    <row r="189" spans="2:9" x14ac:dyDescent="0.25">
      <c r="B189" s="94"/>
      <c r="C189" s="94"/>
      <c r="D189" s="94"/>
      <c r="E189" s="94"/>
      <c r="F189" s="94"/>
      <c r="G189" s="94"/>
      <c r="H189" s="94"/>
      <c r="I189" s="94"/>
    </row>
    <row r="190" spans="2:9" x14ac:dyDescent="0.25">
      <c r="B190" s="94"/>
      <c r="C190" s="94"/>
      <c r="D190" s="94"/>
      <c r="E190" s="94"/>
      <c r="F190" s="94"/>
      <c r="G190" s="94"/>
      <c r="H190" s="94"/>
      <c r="I190" s="94"/>
    </row>
    <row r="191" spans="2:9" x14ac:dyDescent="0.25">
      <c r="B191" s="94"/>
      <c r="C191" s="94"/>
      <c r="D191" s="94"/>
      <c r="E191" s="94"/>
      <c r="F191" s="94"/>
      <c r="G191" s="94"/>
      <c r="H191" s="94"/>
      <c r="I191" s="94"/>
    </row>
    <row r="192" spans="2:9" x14ac:dyDescent="0.25">
      <c r="B192" s="94"/>
      <c r="C192" s="94"/>
      <c r="D192" s="94"/>
      <c r="E192" s="94"/>
      <c r="F192" s="94"/>
      <c r="G192" s="94"/>
      <c r="H192" s="94"/>
      <c r="I192" s="94"/>
    </row>
    <row r="193" spans="2:9" x14ac:dyDescent="0.25">
      <c r="B193" s="94"/>
      <c r="C193" s="94"/>
      <c r="D193" s="94"/>
      <c r="E193" s="94"/>
      <c r="F193" s="94"/>
      <c r="G193" s="94"/>
      <c r="H193" s="94"/>
      <c r="I193" s="94"/>
    </row>
    <row r="194" spans="2:9" x14ac:dyDescent="0.25">
      <c r="B194" s="94"/>
      <c r="C194" s="94"/>
      <c r="D194" s="94"/>
      <c r="E194" s="94"/>
      <c r="F194" s="94"/>
      <c r="G194" s="94"/>
      <c r="H194" s="94"/>
      <c r="I194" s="94"/>
    </row>
    <row r="195" spans="2:9" x14ac:dyDescent="0.25">
      <c r="B195" s="94"/>
      <c r="C195" s="94"/>
      <c r="D195" s="94"/>
      <c r="E195" s="94"/>
      <c r="F195" s="94"/>
      <c r="G195" s="94"/>
      <c r="H195" s="94"/>
      <c r="I195" s="94"/>
    </row>
    <row r="196" spans="2:9" x14ac:dyDescent="0.25">
      <c r="B196" s="94"/>
      <c r="C196" s="94"/>
      <c r="D196" s="94"/>
      <c r="E196" s="94"/>
      <c r="F196" s="94"/>
      <c r="G196" s="94"/>
      <c r="H196" s="94"/>
      <c r="I196" s="94"/>
    </row>
    <row r="197" spans="2:9" x14ac:dyDescent="0.25">
      <c r="B197" s="94"/>
      <c r="C197" s="94"/>
      <c r="D197" s="94"/>
      <c r="E197" s="94"/>
      <c r="F197" s="94"/>
      <c r="G197" s="94"/>
      <c r="H197" s="94"/>
      <c r="I197" s="94"/>
    </row>
    <row r="198" spans="2:9" x14ac:dyDescent="0.25">
      <c r="B198" s="94"/>
      <c r="C198" s="94"/>
      <c r="D198" s="94"/>
      <c r="E198" s="94"/>
      <c r="F198" s="94"/>
      <c r="G198" s="94"/>
      <c r="H198" s="94"/>
      <c r="I198" s="94"/>
    </row>
    <row r="199" spans="2:9" x14ac:dyDescent="0.25">
      <c r="B199" s="94"/>
      <c r="C199" s="94"/>
      <c r="D199" s="94"/>
      <c r="E199" s="94"/>
      <c r="F199" s="94"/>
      <c r="G199" s="94"/>
      <c r="H199" s="94"/>
      <c r="I199" s="94"/>
    </row>
    <row r="200" spans="2:9" x14ac:dyDescent="0.25">
      <c r="B200" s="94"/>
      <c r="C200" s="94"/>
      <c r="D200" s="94"/>
      <c r="E200" s="94"/>
      <c r="F200" s="94"/>
      <c r="G200" s="94"/>
      <c r="H200" s="94"/>
      <c r="I200" s="94"/>
    </row>
    <row r="201" spans="2:9" x14ac:dyDescent="0.25">
      <c r="B201" s="94"/>
      <c r="C201" s="94"/>
      <c r="D201" s="94"/>
      <c r="E201" s="94"/>
      <c r="F201" s="94"/>
      <c r="G201" s="94"/>
      <c r="H201" s="94"/>
      <c r="I201" s="94"/>
    </row>
    <row r="202" spans="2:9" x14ac:dyDescent="0.25">
      <c r="B202" s="94"/>
      <c r="C202" s="94"/>
      <c r="D202" s="94"/>
      <c r="E202" s="94"/>
      <c r="F202" s="94"/>
      <c r="G202" s="94"/>
      <c r="H202" s="94"/>
      <c r="I202" s="94"/>
    </row>
    <row r="203" spans="2:9" x14ac:dyDescent="0.25">
      <c r="B203" s="94"/>
      <c r="C203" s="94"/>
      <c r="D203" s="94"/>
      <c r="E203" s="94"/>
      <c r="F203" s="94"/>
      <c r="G203" s="94"/>
      <c r="H203" s="94"/>
      <c r="I203" s="94"/>
    </row>
    <row r="204" spans="2:9" x14ac:dyDescent="0.25">
      <c r="B204" s="94"/>
      <c r="C204" s="94"/>
      <c r="D204" s="94"/>
      <c r="E204" s="94"/>
      <c r="F204" s="94"/>
      <c r="G204" s="94"/>
      <c r="H204" s="94"/>
      <c r="I204" s="94"/>
    </row>
    <row r="205" spans="2:9" x14ac:dyDescent="0.25">
      <c r="B205" s="94"/>
      <c r="C205" s="94"/>
      <c r="D205" s="94"/>
      <c r="E205" s="94"/>
      <c r="F205" s="94"/>
      <c r="G205" s="94"/>
      <c r="H205" s="94"/>
      <c r="I205" s="94"/>
    </row>
    <row r="206" spans="2:9" x14ac:dyDescent="0.25">
      <c r="B206" s="94"/>
      <c r="C206" s="94"/>
      <c r="D206" s="94"/>
      <c r="E206" s="94"/>
      <c r="F206" s="94"/>
      <c r="G206" s="94"/>
      <c r="H206" s="94"/>
      <c r="I206" s="94"/>
    </row>
    <row r="207" spans="2:9" x14ac:dyDescent="0.25">
      <c r="B207" s="94"/>
      <c r="C207" s="94"/>
      <c r="D207" s="94"/>
      <c r="E207" s="94"/>
      <c r="F207" s="94"/>
      <c r="G207" s="94"/>
      <c r="H207" s="94"/>
      <c r="I207" s="94"/>
    </row>
    <row r="208" spans="2:9" x14ac:dyDescent="0.25">
      <c r="B208" s="94"/>
      <c r="C208" s="94"/>
      <c r="D208" s="94"/>
      <c r="E208" s="94"/>
      <c r="F208" s="94"/>
      <c r="G208" s="94"/>
      <c r="H208" s="94"/>
      <c r="I208" s="94"/>
    </row>
    <row r="209" spans="2:9" x14ac:dyDescent="0.25">
      <c r="B209" s="94"/>
      <c r="C209" s="94"/>
      <c r="D209" s="94"/>
      <c r="E209" s="94"/>
      <c r="F209" s="94"/>
      <c r="G209" s="94"/>
      <c r="H209" s="94"/>
      <c r="I209" s="94"/>
    </row>
    <row r="210" spans="2:9" x14ac:dyDescent="0.25">
      <c r="B210" s="94"/>
      <c r="C210" s="94"/>
      <c r="D210" s="94"/>
      <c r="E210" s="94"/>
      <c r="F210" s="94"/>
      <c r="G210" s="94"/>
      <c r="H210" s="94"/>
      <c r="I210" s="94"/>
    </row>
    <row r="211" spans="2:9" x14ac:dyDescent="0.25">
      <c r="B211" s="94"/>
      <c r="C211" s="94"/>
      <c r="D211" s="94"/>
      <c r="E211" s="94"/>
      <c r="F211" s="94"/>
      <c r="G211" s="94"/>
      <c r="H211" s="94"/>
      <c r="I211" s="94"/>
    </row>
    <row r="212" spans="2:9" x14ac:dyDescent="0.25">
      <c r="B212" s="94"/>
      <c r="C212" s="94"/>
      <c r="D212" s="94"/>
      <c r="E212" s="94"/>
      <c r="F212" s="94"/>
      <c r="G212" s="94"/>
      <c r="H212" s="94"/>
      <c r="I212" s="94"/>
    </row>
    <row r="213" spans="2:9" x14ac:dyDescent="0.25">
      <c r="B213" s="94"/>
      <c r="C213" s="94"/>
      <c r="D213" s="94"/>
      <c r="E213" s="94"/>
      <c r="F213" s="94"/>
      <c r="G213" s="94"/>
      <c r="H213" s="94"/>
      <c r="I213" s="94"/>
    </row>
    <row r="214" spans="2:9" x14ac:dyDescent="0.25">
      <c r="B214" s="94"/>
      <c r="C214" s="94"/>
      <c r="D214" s="94"/>
      <c r="E214" s="94"/>
      <c r="F214" s="94"/>
      <c r="G214" s="94"/>
      <c r="H214" s="94"/>
      <c r="I214" s="94"/>
    </row>
    <row r="215" spans="2:9" x14ac:dyDescent="0.25">
      <c r="B215" s="94"/>
      <c r="C215" s="94"/>
      <c r="D215" s="94"/>
      <c r="E215" s="94"/>
      <c r="F215" s="94"/>
      <c r="G215" s="94"/>
      <c r="H215" s="94"/>
      <c r="I215" s="94"/>
    </row>
    <row r="216" spans="2:9" x14ac:dyDescent="0.25">
      <c r="B216" s="94"/>
      <c r="C216" s="94"/>
      <c r="D216" s="94"/>
      <c r="E216" s="94"/>
      <c r="F216" s="94"/>
      <c r="G216" s="94"/>
      <c r="H216" s="94"/>
      <c r="I216" s="94"/>
    </row>
    <row r="217" spans="2:9" x14ac:dyDescent="0.25">
      <c r="B217" s="94"/>
      <c r="C217" s="94"/>
      <c r="D217" s="94"/>
      <c r="E217" s="94"/>
      <c r="F217" s="94"/>
      <c r="G217" s="94"/>
      <c r="H217" s="94"/>
      <c r="I217" s="94"/>
    </row>
    <row r="218" spans="2:9" x14ac:dyDescent="0.25">
      <c r="B218" s="94"/>
      <c r="C218" s="94"/>
      <c r="D218" s="94"/>
      <c r="E218" s="94"/>
      <c r="F218" s="94"/>
      <c r="G218" s="94"/>
      <c r="H218" s="94"/>
      <c r="I218" s="94"/>
    </row>
    <row r="219" spans="2:9" x14ac:dyDescent="0.25">
      <c r="B219" s="94"/>
      <c r="C219" s="94"/>
      <c r="D219" s="94"/>
      <c r="E219" s="94"/>
      <c r="F219" s="94"/>
      <c r="G219" s="94"/>
      <c r="H219" s="94"/>
      <c r="I219" s="94"/>
    </row>
    <row r="220" spans="2:9" x14ac:dyDescent="0.25">
      <c r="B220" s="94"/>
      <c r="C220" s="94"/>
      <c r="D220" s="94"/>
      <c r="E220" s="94"/>
      <c r="F220" s="94"/>
      <c r="G220" s="94"/>
      <c r="H220" s="94"/>
      <c r="I220" s="94"/>
    </row>
    <row r="221" spans="2:9" x14ac:dyDescent="0.25">
      <c r="B221" s="94"/>
      <c r="C221" s="94"/>
      <c r="D221" s="94"/>
      <c r="E221" s="94"/>
      <c r="F221" s="94"/>
      <c r="G221" s="94"/>
      <c r="H221" s="94"/>
      <c r="I221" s="94"/>
    </row>
    <row r="222" spans="2:9" x14ac:dyDescent="0.25">
      <c r="B222" s="94"/>
      <c r="C222" s="94"/>
      <c r="D222" s="94"/>
      <c r="E222" s="94"/>
      <c r="F222" s="94"/>
      <c r="G222" s="94"/>
      <c r="H222" s="94"/>
      <c r="I222" s="94"/>
    </row>
    <row r="223" spans="2:9" x14ac:dyDescent="0.25">
      <c r="B223" s="94"/>
      <c r="C223" s="94"/>
      <c r="D223" s="94"/>
      <c r="E223" s="94"/>
      <c r="F223" s="94"/>
      <c r="G223" s="94"/>
      <c r="H223" s="94"/>
      <c r="I223" s="94"/>
    </row>
    <row r="224" spans="2:9" x14ac:dyDescent="0.25">
      <c r="B224" s="94"/>
      <c r="C224" s="94"/>
      <c r="D224" s="94"/>
      <c r="E224" s="94"/>
      <c r="F224" s="94"/>
      <c r="G224" s="94"/>
      <c r="H224" s="94"/>
      <c r="I224" s="94"/>
    </row>
    <row r="225" spans="2:9" x14ac:dyDescent="0.25">
      <c r="B225" s="94"/>
      <c r="C225" s="94"/>
      <c r="D225" s="94"/>
      <c r="E225" s="94"/>
      <c r="F225" s="94"/>
      <c r="G225" s="94"/>
      <c r="H225" s="94"/>
      <c r="I225" s="94"/>
    </row>
    <row r="226" spans="2:9" x14ac:dyDescent="0.25">
      <c r="B226" s="94"/>
      <c r="C226" s="94"/>
      <c r="D226" s="94"/>
      <c r="E226" s="94"/>
      <c r="F226" s="94"/>
      <c r="G226" s="94"/>
      <c r="H226" s="94"/>
      <c r="I226" s="94"/>
    </row>
    <row r="227" spans="2:9" x14ac:dyDescent="0.25">
      <c r="B227" s="94"/>
      <c r="C227" s="94"/>
      <c r="D227" s="94"/>
      <c r="E227" s="94"/>
      <c r="F227" s="94"/>
      <c r="G227" s="94"/>
      <c r="H227" s="94"/>
      <c r="I227" s="94"/>
    </row>
    <row r="228" spans="2:9" x14ac:dyDescent="0.25">
      <c r="B228" s="94"/>
      <c r="C228" s="94"/>
      <c r="D228" s="94"/>
      <c r="E228" s="94"/>
      <c r="F228" s="94"/>
      <c r="G228" s="94"/>
      <c r="H228" s="94"/>
      <c r="I228" s="94"/>
    </row>
    <row r="229" spans="2:9" x14ac:dyDescent="0.25">
      <c r="B229" s="94"/>
      <c r="C229" s="94"/>
      <c r="D229" s="94"/>
      <c r="E229" s="94"/>
      <c r="F229" s="94"/>
      <c r="G229" s="94"/>
      <c r="H229" s="94"/>
      <c r="I229" s="94"/>
    </row>
    <row r="230" spans="2:9" x14ac:dyDescent="0.25">
      <c r="B230" s="94"/>
      <c r="C230" s="94"/>
      <c r="D230" s="94"/>
      <c r="E230" s="94"/>
      <c r="F230" s="94"/>
      <c r="G230" s="94"/>
      <c r="H230" s="94"/>
      <c r="I230" s="94"/>
    </row>
    <row r="231" spans="2:9" x14ac:dyDescent="0.25">
      <c r="B231" s="94"/>
      <c r="C231" s="94"/>
      <c r="D231" s="94"/>
      <c r="E231" s="94"/>
      <c r="F231" s="94"/>
      <c r="G231" s="94"/>
      <c r="H231" s="94"/>
      <c r="I231" s="94"/>
    </row>
    <row r="232" spans="2:9" x14ac:dyDescent="0.25">
      <c r="B232" s="94"/>
      <c r="C232" s="94"/>
      <c r="D232" s="94"/>
      <c r="E232" s="94"/>
      <c r="F232" s="94"/>
      <c r="G232" s="94"/>
      <c r="H232" s="94"/>
      <c r="I232" s="94"/>
    </row>
    <row r="233" spans="2:9" x14ac:dyDescent="0.25">
      <c r="B233" s="94"/>
      <c r="C233" s="94"/>
      <c r="D233" s="94"/>
      <c r="E233" s="94"/>
      <c r="F233" s="94"/>
      <c r="G233" s="94"/>
      <c r="H233" s="94"/>
      <c r="I233" s="94"/>
    </row>
    <row r="234" spans="2:9" x14ac:dyDescent="0.25">
      <c r="B234" s="94"/>
      <c r="C234" s="94"/>
      <c r="D234" s="94"/>
      <c r="E234" s="94"/>
      <c r="F234" s="94"/>
      <c r="G234" s="94"/>
      <c r="H234" s="94"/>
      <c r="I234" s="94"/>
    </row>
    <row r="235" spans="2:9" x14ac:dyDescent="0.25">
      <c r="B235" s="94"/>
      <c r="C235" s="94"/>
      <c r="D235" s="94"/>
      <c r="E235" s="94"/>
      <c r="F235" s="94"/>
      <c r="G235" s="94"/>
      <c r="H235" s="94"/>
      <c r="I235" s="94"/>
    </row>
    <row r="236" spans="2:9" x14ac:dyDescent="0.25">
      <c r="B236" s="94"/>
      <c r="C236" s="94"/>
      <c r="D236" s="94"/>
      <c r="E236" s="94"/>
      <c r="F236" s="94"/>
      <c r="G236" s="94"/>
      <c r="H236" s="94"/>
      <c r="I236" s="94"/>
    </row>
    <row r="237" spans="2:9" x14ac:dyDescent="0.25">
      <c r="B237" s="94"/>
      <c r="C237" s="94"/>
      <c r="D237" s="94"/>
      <c r="E237" s="94"/>
      <c r="F237" s="94"/>
      <c r="G237" s="94"/>
      <c r="H237" s="94"/>
      <c r="I237" s="94"/>
    </row>
    <row r="238" spans="2:9" x14ac:dyDescent="0.25">
      <c r="B238" s="94"/>
      <c r="C238" s="94"/>
      <c r="D238" s="94"/>
      <c r="E238" s="94"/>
      <c r="F238" s="94"/>
      <c r="G238" s="94"/>
      <c r="H238" s="94"/>
      <c r="I238" s="94"/>
    </row>
    <row r="239" spans="2:9" x14ac:dyDescent="0.25">
      <c r="B239" s="94"/>
      <c r="C239" s="94"/>
      <c r="D239" s="94"/>
      <c r="E239" s="94"/>
      <c r="F239" s="94"/>
      <c r="G239" s="94"/>
      <c r="H239" s="94"/>
      <c r="I239" s="94"/>
    </row>
    <row r="240" spans="2:9" x14ac:dyDescent="0.25">
      <c r="B240" s="94"/>
      <c r="C240" s="94"/>
      <c r="D240" s="94"/>
      <c r="E240" s="94"/>
      <c r="F240" s="94"/>
      <c r="G240" s="94"/>
      <c r="H240" s="94"/>
      <c r="I240" s="94"/>
    </row>
    <row r="241" spans="2:9" x14ac:dyDescent="0.25">
      <c r="B241" s="94"/>
      <c r="C241" s="94"/>
      <c r="D241" s="94"/>
      <c r="E241" s="94"/>
      <c r="F241" s="94"/>
      <c r="G241" s="94"/>
      <c r="H241" s="94"/>
      <c r="I241" s="94"/>
    </row>
    <row r="242" spans="2:9" x14ac:dyDescent="0.25">
      <c r="B242" s="94"/>
      <c r="C242" s="94"/>
      <c r="D242" s="94"/>
      <c r="E242" s="94"/>
      <c r="F242" s="94"/>
      <c r="G242" s="94"/>
      <c r="H242" s="94"/>
      <c r="I242" s="94"/>
    </row>
    <row r="243" spans="2:9" x14ac:dyDescent="0.25">
      <c r="B243" s="94"/>
      <c r="C243" s="94"/>
      <c r="D243" s="94"/>
      <c r="E243" s="94"/>
      <c r="F243" s="94"/>
      <c r="G243" s="94"/>
      <c r="H243" s="94"/>
      <c r="I243" s="94"/>
    </row>
    <row r="244" spans="2:9" x14ac:dyDescent="0.25">
      <c r="B244" s="94"/>
      <c r="C244" s="94"/>
      <c r="D244" s="94"/>
      <c r="E244" s="94"/>
      <c r="F244" s="94"/>
      <c r="G244" s="94"/>
      <c r="H244" s="94"/>
      <c r="I244" s="94"/>
    </row>
    <row r="245" spans="2:9" x14ac:dyDescent="0.25">
      <c r="B245" s="94"/>
      <c r="C245" s="94"/>
      <c r="D245" s="94"/>
      <c r="E245" s="94"/>
      <c r="F245" s="94"/>
      <c r="G245" s="94"/>
      <c r="H245" s="94"/>
      <c r="I245" s="94"/>
    </row>
    <row r="246" spans="2:9" x14ac:dyDescent="0.25">
      <c r="B246" s="94"/>
      <c r="C246" s="94"/>
      <c r="D246" s="94"/>
      <c r="E246" s="94"/>
      <c r="F246" s="94"/>
      <c r="G246" s="94"/>
      <c r="H246" s="94"/>
      <c r="I246" s="94"/>
    </row>
    <row r="247" spans="2:9" x14ac:dyDescent="0.25">
      <c r="B247" s="94"/>
      <c r="C247" s="94"/>
      <c r="D247" s="94"/>
      <c r="E247" s="94"/>
      <c r="F247" s="94"/>
      <c r="G247" s="94"/>
      <c r="H247" s="94"/>
      <c r="I247" s="94"/>
    </row>
    <row r="248" spans="2:9" x14ac:dyDescent="0.25">
      <c r="B248" s="94"/>
      <c r="C248" s="94"/>
      <c r="D248" s="94"/>
      <c r="E248" s="94"/>
      <c r="F248" s="94"/>
      <c r="G248" s="94"/>
      <c r="H248" s="94"/>
      <c r="I248" s="94"/>
    </row>
    <row r="249" spans="2:9" x14ac:dyDescent="0.25">
      <c r="B249" s="94"/>
      <c r="C249" s="94"/>
      <c r="D249" s="94"/>
      <c r="E249" s="94"/>
      <c r="F249" s="94"/>
      <c r="G249" s="94"/>
      <c r="H249" s="94"/>
      <c r="I249" s="94"/>
    </row>
    <row r="250" spans="2:9" x14ac:dyDescent="0.25">
      <c r="B250" s="94"/>
      <c r="C250" s="94"/>
      <c r="D250" s="94"/>
      <c r="E250" s="94"/>
      <c r="F250" s="94"/>
      <c r="G250" s="94"/>
      <c r="H250" s="94"/>
      <c r="I250" s="94"/>
    </row>
    <row r="251" spans="2:9" x14ac:dyDescent="0.25">
      <c r="B251" s="94"/>
      <c r="C251" s="94"/>
      <c r="D251" s="94"/>
      <c r="E251" s="94"/>
      <c r="F251" s="94"/>
      <c r="G251" s="94"/>
      <c r="H251" s="94"/>
      <c r="I251" s="94"/>
    </row>
    <row r="252" spans="2:9" x14ac:dyDescent="0.25">
      <c r="B252" s="94"/>
      <c r="C252" s="94"/>
      <c r="D252" s="94"/>
      <c r="E252" s="94"/>
      <c r="F252" s="94"/>
      <c r="G252" s="94"/>
      <c r="H252" s="94"/>
      <c r="I252" s="94"/>
    </row>
    <row r="253" spans="2:9" x14ac:dyDescent="0.25">
      <c r="B253" s="94"/>
      <c r="C253" s="94"/>
      <c r="D253" s="94"/>
      <c r="E253" s="94"/>
      <c r="F253" s="94"/>
      <c r="G253" s="94"/>
      <c r="H253" s="94"/>
      <c r="I253" s="94"/>
    </row>
    <row r="254" spans="2:9" x14ac:dyDescent="0.25">
      <c r="B254" s="94"/>
      <c r="C254" s="94"/>
      <c r="D254" s="94"/>
      <c r="E254" s="94"/>
      <c r="F254" s="94"/>
      <c r="G254" s="94"/>
      <c r="H254" s="94"/>
      <c r="I254" s="94"/>
    </row>
    <row r="255" spans="2:9" x14ac:dyDescent="0.25">
      <c r="B255" s="94"/>
      <c r="C255" s="94"/>
      <c r="D255" s="94"/>
      <c r="E255" s="94"/>
      <c r="F255" s="94"/>
      <c r="G255" s="94"/>
      <c r="H255" s="94"/>
      <c r="I255" s="94"/>
    </row>
    <row r="256" spans="2:9" x14ac:dyDescent="0.25">
      <c r="B256" s="94"/>
      <c r="C256" s="94"/>
      <c r="D256" s="94"/>
      <c r="E256" s="94"/>
      <c r="F256" s="94"/>
      <c r="G256" s="94"/>
      <c r="H256" s="94"/>
      <c r="I256" s="94"/>
    </row>
    <row r="257" spans="2:9" x14ac:dyDescent="0.25">
      <c r="B257" s="94"/>
      <c r="C257" s="94"/>
      <c r="D257" s="94"/>
      <c r="E257" s="94"/>
      <c r="F257" s="94"/>
      <c r="G257" s="94"/>
      <c r="H257" s="94"/>
      <c r="I257" s="94"/>
    </row>
    <row r="258" spans="2:9" x14ac:dyDescent="0.25">
      <c r="B258" s="94"/>
      <c r="C258" s="94"/>
      <c r="D258" s="94"/>
      <c r="E258" s="94"/>
      <c r="F258" s="94"/>
      <c r="G258" s="94"/>
      <c r="H258" s="94"/>
      <c r="I258" s="94"/>
    </row>
    <row r="259" spans="2:9" x14ac:dyDescent="0.25">
      <c r="B259" s="94"/>
      <c r="C259" s="94"/>
      <c r="D259" s="94"/>
      <c r="E259" s="94"/>
      <c r="F259" s="94"/>
      <c r="G259" s="94"/>
      <c r="H259" s="94"/>
      <c r="I259" s="94"/>
    </row>
    <row r="260" spans="2:9" x14ac:dyDescent="0.25">
      <c r="B260" s="94"/>
      <c r="C260" s="94"/>
      <c r="D260" s="94"/>
      <c r="E260" s="94"/>
      <c r="F260" s="94"/>
      <c r="G260" s="94"/>
      <c r="H260" s="94"/>
      <c r="I260" s="94"/>
    </row>
    <row r="261" spans="2:9" x14ac:dyDescent="0.25">
      <c r="B261" s="94"/>
      <c r="C261" s="94"/>
      <c r="D261" s="94"/>
      <c r="E261" s="94"/>
      <c r="F261" s="94"/>
      <c r="G261" s="94"/>
      <c r="H261" s="94"/>
      <c r="I261" s="94"/>
    </row>
    <row r="262" spans="2:9" x14ac:dyDescent="0.25">
      <c r="B262" s="94"/>
      <c r="C262" s="94"/>
      <c r="D262" s="94"/>
      <c r="E262" s="94"/>
      <c r="F262" s="94"/>
      <c r="G262" s="94"/>
      <c r="H262" s="94"/>
      <c r="I262" s="94"/>
    </row>
    <row r="263" spans="2:9" x14ac:dyDescent="0.25">
      <c r="B263" s="94"/>
      <c r="C263" s="94"/>
      <c r="D263" s="94"/>
      <c r="E263" s="94"/>
      <c r="F263" s="94"/>
      <c r="G263" s="94"/>
      <c r="H263" s="94"/>
      <c r="I263" s="94"/>
    </row>
    <row r="264" spans="2:9" x14ac:dyDescent="0.25">
      <c r="B264" s="94"/>
      <c r="C264" s="94"/>
      <c r="D264" s="94"/>
      <c r="E264" s="94"/>
      <c r="F264" s="94"/>
      <c r="G264" s="94"/>
      <c r="H264" s="94"/>
      <c r="I264" s="94"/>
    </row>
    <row r="265" spans="2:9" x14ac:dyDescent="0.25">
      <c r="B265" s="94"/>
      <c r="C265" s="94"/>
      <c r="D265" s="94"/>
      <c r="E265" s="94"/>
      <c r="F265" s="94"/>
      <c r="G265" s="94"/>
      <c r="H265" s="94"/>
      <c r="I265" s="94"/>
    </row>
    <row r="266" spans="2:9" x14ac:dyDescent="0.25">
      <c r="B266" s="94"/>
      <c r="C266" s="94"/>
      <c r="D266" s="94"/>
      <c r="E266" s="94"/>
      <c r="F266" s="94"/>
      <c r="G266" s="94"/>
      <c r="H266" s="94"/>
      <c r="I266" s="94"/>
    </row>
    <row r="267" spans="2:9" x14ac:dyDescent="0.25">
      <c r="B267" s="94"/>
      <c r="C267" s="94"/>
      <c r="D267" s="94"/>
      <c r="E267" s="94"/>
      <c r="F267" s="94"/>
      <c r="G267" s="94"/>
      <c r="H267" s="94"/>
      <c r="I267" s="94"/>
    </row>
    <row r="268" spans="2:9" x14ac:dyDescent="0.25">
      <c r="B268" s="94"/>
      <c r="C268" s="94"/>
      <c r="D268" s="94"/>
      <c r="E268" s="94"/>
      <c r="F268" s="94"/>
      <c r="G268" s="94"/>
      <c r="H268" s="94"/>
      <c r="I268" s="94"/>
    </row>
    <row r="269" spans="2:9" x14ac:dyDescent="0.25">
      <c r="B269" s="94"/>
      <c r="C269" s="94"/>
      <c r="D269" s="94"/>
      <c r="E269" s="94"/>
      <c r="F269" s="94"/>
      <c r="G269" s="94"/>
      <c r="H269" s="94"/>
      <c r="I269" s="94"/>
    </row>
    <row r="270" spans="2:9" x14ac:dyDescent="0.25">
      <c r="B270" s="94"/>
      <c r="C270" s="94"/>
      <c r="D270" s="94"/>
      <c r="E270" s="94"/>
      <c r="F270" s="94"/>
      <c r="G270" s="94"/>
      <c r="H270" s="94"/>
      <c r="I270" s="94"/>
    </row>
    <row r="271" spans="2:9" x14ac:dyDescent="0.25">
      <c r="B271" s="94"/>
      <c r="C271" s="94"/>
      <c r="D271" s="94"/>
      <c r="E271" s="94"/>
      <c r="F271" s="94"/>
      <c r="G271" s="94"/>
      <c r="H271" s="94"/>
      <c r="I271" s="94"/>
    </row>
    <row r="272" spans="2:9" x14ac:dyDescent="0.25">
      <c r="B272" s="94"/>
      <c r="C272" s="94"/>
      <c r="D272" s="94"/>
      <c r="E272" s="94"/>
      <c r="F272" s="94"/>
      <c r="G272" s="94"/>
      <c r="H272" s="94"/>
      <c r="I272" s="94"/>
    </row>
    <row r="273" spans="2:9" x14ac:dyDescent="0.25">
      <c r="B273" s="94"/>
      <c r="C273" s="94"/>
      <c r="D273" s="94"/>
      <c r="E273" s="94"/>
      <c r="F273" s="94"/>
      <c r="G273" s="94"/>
      <c r="H273" s="94"/>
      <c r="I273" s="94"/>
    </row>
    <row r="274" spans="2:9" x14ac:dyDescent="0.25">
      <c r="B274" s="94"/>
      <c r="C274" s="94"/>
      <c r="D274" s="94"/>
      <c r="E274" s="94"/>
      <c r="F274" s="94"/>
      <c r="G274" s="94"/>
      <c r="H274" s="94"/>
      <c r="I274" s="94"/>
    </row>
    <row r="275" spans="2:9" x14ac:dyDescent="0.25">
      <c r="B275" s="94"/>
      <c r="C275" s="94"/>
      <c r="D275" s="94"/>
      <c r="E275" s="94"/>
      <c r="F275" s="94"/>
      <c r="G275" s="94"/>
      <c r="H275" s="94"/>
      <c r="I275" s="94"/>
    </row>
    <row r="276" spans="2:9" x14ac:dyDescent="0.25">
      <c r="B276" s="94"/>
      <c r="C276" s="94"/>
      <c r="D276" s="94"/>
      <c r="E276" s="94"/>
      <c r="F276" s="94"/>
      <c r="G276" s="94"/>
      <c r="H276" s="94"/>
      <c r="I276" s="94"/>
    </row>
    <row r="277" spans="2:9" x14ac:dyDescent="0.25">
      <c r="B277" s="94"/>
      <c r="C277" s="94"/>
      <c r="D277" s="94"/>
      <c r="E277" s="94"/>
      <c r="F277" s="94"/>
      <c r="G277" s="94"/>
      <c r="H277" s="94"/>
      <c r="I277" s="94"/>
    </row>
    <row r="278" spans="2:9" x14ac:dyDescent="0.25">
      <c r="B278" s="94"/>
      <c r="C278" s="94"/>
      <c r="D278" s="94"/>
      <c r="E278" s="94"/>
      <c r="F278" s="94"/>
      <c r="G278" s="94"/>
      <c r="H278" s="94"/>
      <c r="I278" s="94"/>
    </row>
    <row r="279" spans="2:9" x14ac:dyDescent="0.25">
      <c r="B279" s="94"/>
      <c r="C279" s="94"/>
      <c r="D279" s="94"/>
      <c r="E279" s="94"/>
      <c r="F279" s="94"/>
      <c r="G279" s="94"/>
      <c r="H279" s="94"/>
      <c r="I279" s="94"/>
    </row>
    <row r="280" spans="2:9" x14ac:dyDescent="0.25">
      <c r="B280" s="94"/>
      <c r="C280" s="94"/>
      <c r="D280" s="94"/>
      <c r="E280" s="94"/>
      <c r="F280" s="94"/>
      <c r="G280" s="94"/>
      <c r="H280" s="94"/>
      <c r="I280" s="94"/>
    </row>
    <row r="281" spans="2:9" x14ac:dyDescent="0.25">
      <c r="B281" s="94"/>
      <c r="C281" s="94"/>
      <c r="D281" s="94"/>
      <c r="E281" s="94"/>
      <c r="F281" s="94"/>
      <c r="G281" s="94"/>
      <c r="H281" s="94"/>
      <c r="I281" s="94"/>
    </row>
    <row r="282" spans="2:9" x14ac:dyDescent="0.25">
      <c r="B282" s="94"/>
      <c r="C282" s="94"/>
      <c r="D282" s="94"/>
      <c r="E282" s="94"/>
      <c r="F282" s="94"/>
      <c r="G282" s="94"/>
      <c r="H282" s="94"/>
      <c r="I282" s="94"/>
    </row>
    <row r="283" spans="2:9" x14ac:dyDescent="0.25">
      <c r="B283" s="94"/>
      <c r="C283" s="94"/>
      <c r="D283" s="94"/>
      <c r="E283" s="94"/>
      <c r="F283" s="94"/>
      <c r="G283" s="94"/>
      <c r="H283" s="94"/>
      <c r="I283" s="94"/>
    </row>
    <row r="284" spans="2:9" x14ac:dyDescent="0.25">
      <c r="B284" s="94"/>
      <c r="C284" s="94"/>
      <c r="D284" s="94"/>
      <c r="E284" s="94"/>
      <c r="F284" s="94"/>
      <c r="G284" s="94"/>
      <c r="H284" s="94"/>
      <c r="I284" s="94"/>
    </row>
    <row r="285" spans="2:9" x14ac:dyDescent="0.25">
      <c r="B285" s="94"/>
      <c r="C285" s="94"/>
      <c r="D285" s="94"/>
      <c r="E285" s="94"/>
      <c r="F285" s="94"/>
      <c r="G285" s="94"/>
      <c r="H285" s="94"/>
      <c r="I285" s="94"/>
    </row>
    <row r="286" spans="2:9" x14ac:dyDescent="0.25">
      <c r="B286" s="94"/>
      <c r="C286" s="94"/>
      <c r="D286" s="94"/>
      <c r="E286" s="94"/>
      <c r="F286" s="94"/>
      <c r="G286" s="94"/>
      <c r="H286" s="94"/>
      <c r="I286" s="94"/>
    </row>
    <row r="287" spans="2:9" x14ac:dyDescent="0.25">
      <c r="B287" s="94"/>
      <c r="C287" s="94"/>
      <c r="D287" s="94"/>
      <c r="E287" s="94"/>
      <c r="F287" s="94"/>
      <c r="G287" s="94"/>
      <c r="H287" s="94"/>
      <c r="I287" s="94"/>
    </row>
    <row r="288" spans="2:9" x14ac:dyDescent="0.25">
      <c r="B288" s="94"/>
      <c r="C288" s="94"/>
      <c r="D288" s="94"/>
      <c r="E288" s="94"/>
      <c r="F288" s="94"/>
      <c r="G288" s="94"/>
      <c r="H288" s="94"/>
      <c r="I288" s="94"/>
    </row>
    <row r="289" spans="2:9" x14ac:dyDescent="0.25">
      <c r="B289" s="94"/>
      <c r="C289" s="94"/>
      <c r="D289" s="94"/>
      <c r="E289" s="94"/>
      <c r="F289" s="94"/>
      <c r="G289" s="94"/>
      <c r="H289" s="94"/>
      <c r="I289" s="94"/>
    </row>
    <row r="290" spans="2:9" x14ac:dyDescent="0.25">
      <c r="B290" s="94"/>
      <c r="C290" s="94"/>
      <c r="D290" s="94"/>
      <c r="E290" s="94"/>
      <c r="F290" s="94"/>
      <c r="G290" s="94"/>
      <c r="H290" s="94"/>
      <c r="I290" s="94"/>
    </row>
    <row r="291" spans="2:9" x14ac:dyDescent="0.25">
      <c r="B291" s="94"/>
      <c r="C291" s="94"/>
      <c r="D291" s="94"/>
      <c r="E291" s="94"/>
      <c r="F291" s="94"/>
      <c r="G291" s="94"/>
      <c r="H291" s="94"/>
      <c r="I291" s="94"/>
    </row>
    <row r="292" spans="2:9" x14ac:dyDescent="0.25">
      <c r="B292" s="94"/>
      <c r="C292" s="94"/>
      <c r="D292" s="94"/>
      <c r="E292" s="94"/>
      <c r="F292" s="94"/>
      <c r="G292" s="94"/>
      <c r="H292" s="94"/>
      <c r="I292" s="94"/>
    </row>
    <row r="293" spans="2:9" x14ac:dyDescent="0.25">
      <c r="B293" s="94"/>
      <c r="C293" s="94"/>
      <c r="D293" s="94"/>
      <c r="E293" s="94"/>
      <c r="F293" s="94"/>
      <c r="G293" s="94"/>
      <c r="H293" s="94"/>
      <c r="I293" s="94"/>
    </row>
    <row r="294" spans="2:9" x14ac:dyDescent="0.25">
      <c r="B294" s="94"/>
      <c r="C294" s="94"/>
      <c r="D294" s="94"/>
      <c r="E294" s="94"/>
      <c r="F294" s="94"/>
      <c r="G294" s="94"/>
      <c r="H294" s="94"/>
      <c r="I294" s="94"/>
    </row>
    <row r="295" spans="2:9" x14ac:dyDescent="0.25">
      <c r="B295" s="94"/>
      <c r="C295" s="94"/>
      <c r="D295" s="94"/>
      <c r="E295" s="94"/>
      <c r="F295" s="94"/>
      <c r="G295" s="94"/>
      <c r="H295" s="94"/>
      <c r="I295" s="94"/>
    </row>
    <row r="296" spans="2:9" x14ac:dyDescent="0.25">
      <c r="B296" s="94"/>
      <c r="C296" s="94"/>
      <c r="D296" s="94"/>
      <c r="E296" s="94"/>
      <c r="F296" s="94"/>
      <c r="G296" s="94"/>
      <c r="H296" s="94"/>
      <c r="I296" s="94"/>
    </row>
    <row r="297" spans="2:9" x14ac:dyDescent="0.25">
      <c r="B297" s="94"/>
      <c r="C297" s="94"/>
      <c r="D297" s="94"/>
      <c r="E297" s="94"/>
      <c r="F297" s="94"/>
      <c r="G297" s="94"/>
      <c r="H297" s="94"/>
      <c r="I297" s="94"/>
    </row>
    <row r="298" spans="2:9" x14ac:dyDescent="0.25">
      <c r="B298" s="94"/>
      <c r="C298" s="94"/>
      <c r="D298" s="94"/>
      <c r="E298" s="94"/>
      <c r="F298" s="94"/>
      <c r="G298" s="94"/>
      <c r="H298" s="94"/>
      <c r="I298" s="94"/>
    </row>
    <row r="299" spans="2:9" x14ac:dyDescent="0.25">
      <c r="B299" s="94"/>
      <c r="C299" s="94"/>
      <c r="D299" s="94"/>
      <c r="E299" s="94"/>
      <c r="F299" s="94"/>
      <c r="G299" s="94"/>
      <c r="H299" s="94"/>
      <c r="I299" s="94"/>
    </row>
    <row r="300" spans="2:9" x14ac:dyDescent="0.25">
      <c r="B300" s="94"/>
      <c r="C300" s="94"/>
      <c r="D300" s="94"/>
      <c r="E300" s="94"/>
      <c r="F300" s="94"/>
      <c r="G300" s="94"/>
      <c r="H300" s="94"/>
      <c r="I300" s="94"/>
    </row>
    <row r="301" spans="2:9" x14ac:dyDescent="0.25">
      <c r="B301" s="94"/>
      <c r="C301" s="94"/>
      <c r="D301" s="94"/>
      <c r="E301" s="94"/>
      <c r="F301" s="94"/>
      <c r="G301" s="94"/>
      <c r="H301" s="94"/>
      <c r="I301" s="94"/>
    </row>
    <row r="302" spans="2:9" x14ac:dyDescent="0.25">
      <c r="B302" s="94"/>
      <c r="C302" s="94"/>
      <c r="D302" s="94"/>
      <c r="E302" s="94"/>
      <c r="F302" s="94"/>
      <c r="G302" s="94"/>
      <c r="H302" s="94"/>
      <c r="I302" s="94"/>
    </row>
    <row r="303" spans="2:9" x14ac:dyDescent="0.25">
      <c r="B303" s="94"/>
      <c r="C303" s="94"/>
      <c r="D303" s="94"/>
      <c r="E303" s="94"/>
      <c r="F303" s="94"/>
      <c r="G303" s="94"/>
      <c r="H303" s="94"/>
      <c r="I303" s="94"/>
    </row>
    <row r="304" spans="2:9" x14ac:dyDescent="0.25">
      <c r="B304" s="94"/>
      <c r="C304" s="94"/>
      <c r="D304" s="94"/>
      <c r="E304" s="94"/>
      <c r="F304" s="94"/>
      <c r="G304" s="94"/>
      <c r="H304" s="94"/>
      <c r="I304" s="94"/>
    </row>
    <row r="305" spans="2:9" x14ac:dyDescent="0.25">
      <c r="B305" s="94"/>
      <c r="C305" s="94"/>
      <c r="D305" s="94"/>
      <c r="E305" s="94"/>
      <c r="F305" s="94"/>
      <c r="G305" s="94"/>
      <c r="H305" s="94"/>
      <c r="I305" s="94"/>
    </row>
    <row r="306" spans="2:9" x14ac:dyDescent="0.25">
      <c r="B306" s="94"/>
      <c r="C306" s="94"/>
      <c r="D306" s="94"/>
      <c r="E306" s="94"/>
      <c r="F306" s="94"/>
      <c r="G306" s="94"/>
      <c r="H306" s="94"/>
      <c r="I306" s="94"/>
    </row>
    <row r="307" spans="2:9" x14ac:dyDescent="0.25">
      <c r="B307" s="94"/>
      <c r="C307" s="94"/>
      <c r="D307" s="94"/>
      <c r="E307" s="94"/>
      <c r="F307" s="94"/>
      <c r="G307" s="94"/>
      <c r="H307" s="94"/>
      <c r="I307" s="94"/>
    </row>
    <row r="308" spans="2:9" x14ac:dyDescent="0.25">
      <c r="B308" s="94"/>
      <c r="C308" s="94"/>
      <c r="D308" s="94"/>
      <c r="E308" s="94"/>
      <c r="F308" s="94"/>
      <c r="G308" s="94"/>
      <c r="H308" s="94"/>
      <c r="I308" s="94"/>
    </row>
    <row r="309" spans="2:9" x14ac:dyDescent="0.25">
      <c r="B309" s="94"/>
      <c r="C309" s="94"/>
      <c r="D309" s="94"/>
      <c r="E309" s="94"/>
      <c r="F309" s="94"/>
      <c r="G309" s="94"/>
      <c r="H309" s="94"/>
      <c r="I309" s="94"/>
    </row>
    <row r="310" spans="2:9" x14ac:dyDescent="0.25">
      <c r="B310" s="94"/>
      <c r="C310" s="94"/>
      <c r="D310" s="94"/>
      <c r="E310" s="94"/>
      <c r="F310" s="94"/>
      <c r="G310" s="94"/>
      <c r="H310" s="94"/>
      <c r="I310" s="94"/>
    </row>
    <row r="311" spans="2:9" x14ac:dyDescent="0.25">
      <c r="B311" s="94"/>
      <c r="C311" s="94"/>
      <c r="D311" s="94"/>
      <c r="E311" s="94"/>
      <c r="F311" s="94"/>
      <c r="G311" s="94"/>
      <c r="H311" s="94"/>
      <c r="I311" s="94"/>
    </row>
    <row r="312" spans="2:9" x14ac:dyDescent="0.25">
      <c r="B312" s="94"/>
      <c r="C312" s="94"/>
      <c r="D312" s="94"/>
      <c r="E312" s="94"/>
      <c r="F312" s="94"/>
      <c r="G312" s="94"/>
      <c r="H312" s="94"/>
      <c r="I312" s="94"/>
    </row>
    <row r="313" spans="2:9" x14ac:dyDescent="0.25">
      <c r="B313" s="94"/>
      <c r="C313" s="94"/>
      <c r="D313" s="94"/>
      <c r="E313" s="94"/>
      <c r="F313" s="94"/>
      <c r="G313" s="94"/>
      <c r="H313" s="94"/>
      <c r="I313" s="94"/>
    </row>
    <row r="314" spans="2:9" x14ac:dyDescent="0.25">
      <c r="B314" s="94"/>
      <c r="C314" s="94"/>
      <c r="D314" s="94"/>
      <c r="E314" s="94"/>
      <c r="F314" s="94"/>
      <c r="G314" s="94"/>
      <c r="H314" s="94"/>
      <c r="I314" s="94"/>
    </row>
  </sheetData>
  <mergeCells count="3">
    <mergeCell ref="C2:D2"/>
    <mergeCell ref="C10:F10"/>
    <mergeCell ref="B12:I12"/>
  </mergeCells>
  <pageMargins left="0.75" right="0.75" top="1" bottom="1" header="0.511811023622047" footer="0.511811023622047"/>
  <pageSetup paperSize="9" orientation="portrait" horizontalDpi="300" verticalDpi="30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stopIfTrue="1" id="{34329E0C-CCBB-46F3-9B58-512E4B38983F}">
            <xm:f>Inputs!$C$3="GBP £"</xm:f>
            <x14:dxf>
              <numFmt numFmtId="172" formatCode="&quot;£&quot;#,##0;[Red]\(&quot;£&quot;#,##0\);\-"/>
            </x14:dxf>
          </x14:cfRule>
          <x14:cfRule type="expression" priority="2" stopIfTrue="1" id="{83CC2103-AD77-4D07-80DF-09C040491D96}">
            <xm:f>Inputs!$C$3="USD $"</xm:f>
            <x14:dxf>
              <numFmt numFmtId="191" formatCode="&quot;$&quot;#,##0;[Red]\(&quot;$&quot;#,##0\);\-"/>
            </x14:dxf>
          </x14:cfRule>
          <x14:cfRule type="expression" priority="3" stopIfTrue="1" id="{D50C296F-D1F4-47CF-B501-9CC086B5D8BD}">
            <xm:f>Inputs!$C$3="EUR €"</xm:f>
            <x14:dxf>
              <numFmt numFmtId="273" formatCode="&quot;€&quot;#,##0;[Red]\(&quot;€&quot;#,##0\);\-"/>
            </x14:dxf>
          </x14:cfRule>
          <x14:cfRule type="expression" priority="4" stopIfTrue="1" id="{1D896C79-7DDC-4DCC-B312-082DA308A062}">
            <xm:f>Inputs!$C$3="SEK kr"</xm:f>
            <x14:dxf>
              <numFmt numFmtId="210" formatCode="&quot;kr&quot;#,##0;[Red]\(&quot;kr&quot;#,##0\);\-"/>
            </x14:dxf>
          </x14:cfRule>
          <x14:cfRule type="expression" priority="5" stopIfTrue="1" id="{6E33B823-DD21-40E0-B6BB-F712B6D6F37D}">
            <xm:f>Inputs!$C$3="AUD $"</xm:f>
            <x14:dxf>
              <numFmt numFmtId="191" formatCode="&quot;$&quot;#,##0;[Red]\(&quot;$&quot;#,##0\);\-"/>
            </x14:dxf>
          </x14:cfRule>
          <x14:cfRule type="expression" priority="6" stopIfTrue="1" id="{1BFE857D-7071-460A-A3B2-7D639D0FA53D}">
            <xm:f>Inputs!$C$3="CAD $"</xm:f>
            <x14:dxf>
              <numFmt numFmtId="191" formatCode="&quot;$&quot;#,##0;[Red]\(&quot;$&quot;#,##0\);\-"/>
            </x14:dxf>
          </x14:cfRule>
          <x14:cfRule type="expression" priority="7" stopIfTrue="1" id="{43BB1981-780C-4024-8CEB-887C288AC7D2}">
            <xm:f>Inputs!$C$3="JPY ¥"</xm:f>
            <x14:dxf>
              <numFmt numFmtId="251" formatCode="&quot;¥&quot;#,##0;[Red]\(&quot;¥&quot;#,##0\);\-"/>
            </x14:dxf>
          </x14:cfRule>
          <x14:cfRule type="expression" priority="8" stopIfTrue="1" id="{D9E940E9-1D67-4EDE-A315-E59A0A8DF128}">
            <xm:f>Inputs!$C$3="CHF"</xm:f>
            <x14:dxf>
              <numFmt numFmtId="272" formatCode="&quot;CHF&quot;#,##0;[Red]\(&quot;CHF&quot;#,##0\);\-"/>
            </x14:dxf>
          </x14:cfRule>
          <x14:cfRule type="expression" priority="9" stopIfTrue="1" id="{F0F541F3-12AC-4CB7-AD72-671C12460FD8}">
            <xm:f>Inputs!$C$3="KMF"</xm:f>
            <x14:dxf>
              <numFmt numFmtId="271" formatCode="&quot;KMF&quot;#,##0;[Red]\(&quot;KMF&quot;#,##0\);\-"/>
            </x14:dxf>
          </x14:cfRule>
          <x14:cfRule type="expression" priority="10" stopIfTrue="1" id="{E5ABA4DF-1E60-40EB-B5C1-95E7BC9F1C38}">
            <xm:f>Inputs!$C$3="AFN ؋"</xm:f>
            <x14:dxf>
              <numFmt numFmtId="270" formatCode="&quot;؋&quot;#,##0;[Red]\(&quot;؋&quot;#,##0\);\-"/>
            </x14:dxf>
          </x14:cfRule>
          <x14:cfRule type="expression" priority="11" stopIfTrue="1" id="{385DC49A-5E93-4659-A23C-3F9DE10819E6}">
            <xm:f>Inputs!$C$3="ALL L"</xm:f>
            <x14:dxf>
              <numFmt numFmtId="237" formatCode="&quot;L&quot;#,##0;[Red]\(&quot;L&quot;#,##0\);\-"/>
            </x14:dxf>
          </x14:cfRule>
          <x14:cfRule type="expression" priority="12" stopIfTrue="1" id="{FCDCBCB6-BAB7-4E8C-A8AE-687325663E63}">
            <xm:f>Inputs!$C$3="DZD دج"</xm:f>
            <x14:dxf>
              <numFmt numFmtId="269" formatCode="&quot;دج&quot;#,##0;[Red]\(&quot;دج&quot;#,##0\);\-"/>
            </x14:dxf>
          </x14:cfRule>
          <x14:cfRule type="expression" priority="13" stopIfTrue="1" id="{64C263D2-1B5C-4DA6-8289-A4F7DB33F6F3}">
            <xm:f>Inputs!$C$3="AOA Kz"</xm:f>
            <x14:dxf>
              <numFmt numFmtId="268" formatCode="&quot;Kz&quot;#,##0;[Red]\(&quot;Kz&quot;#,##0\);\-"/>
            </x14:dxf>
          </x14:cfRule>
          <x14:cfRule type="expression" priority="14" stopIfTrue="1" id="{59108757-1B0F-4668-952C-892E832E466A}">
            <xm:f>Inputs!$C$3="ARS $"</xm:f>
            <x14:dxf>
              <numFmt numFmtId="191" formatCode="&quot;$&quot;#,##0;[Red]\(&quot;$&quot;#,##0\);\-"/>
            </x14:dxf>
          </x14:cfRule>
          <x14:cfRule type="expression" priority="15" stopIfTrue="1" id="{468F927F-11CE-4997-8405-2A99F9776B11}">
            <xm:f>Inputs!$C$3="AMD ֏"</xm:f>
            <x14:dxf>
              <numFmt numFmtId="267" formatCode="&quot;֏&quot;#,##0;[Red]\(&quot;֏&quot;#,##0\);\-"/>
            </x14:dxf>
          </x14:cfRule>
          <x14:cfRule type="expression" priority="16" stopIfTrue="1" id="{C35639C8-2C05-4F9D-AF10-0035134E83C0}">
            <xm:f>Inputs!$C$3="AWG ƒ"</xm:f>
            <x14:dxf>
              <numFmt numFmtId="266" formatCode="&quot;ƒ&quot;#,##0;[Red]\(&quot;ƒ&quot;#,##0\);\-"/>
            </x14:dxf>
          </x14:cfRule>
          <x14:cfRule type="expression" priority="17" stopIfTrue="1" id="{35F07016-E246-4B5B-9E8F-797FC1991A57}">
            <xm:f>Inputs!$C$3="AZN ман"</xm:f>
            <x14:dxf>
              <numFmt numFmtId="265" formatCode="&quot;ман&quot;#,##0;[Red]\(&quot;ман&quot;#,##0\);\-"/>
            </x14:dxf>
          </x14:cfRule>
          <x14:cfRule type="expression" priority="18" stopIfTrue="1" id="{DA6C74CF-436C-4399-B97C-57A6277B6699}">
            <xm:f>Inputs!$C$3="BSD $"</xm:f>
            <x14:dxf>
              <numFmt numFmtId="191" formatCode="&quot;$&quot;#,##0;[Red]\(&quot;$&quot;#,##0\);\-"/>
            </x14:dxf>
          </x14:cfRule>
          <x14:cfRule type="expression" priority="19" stopIfTrue="1" id="{32B7DEE6-4216-42FC-8820-7800788FB434}">
            <xm:f>Inputs!$C$3="BHD .د.ب"</xm:f>
            <x14:dxf>
              <numFmt numFmtId="264" formatCode="&quot;.د.ب&quot;#,##0;[Red]\(&quot;.د.ب&quot;#,##0\);\-"/>
            </x14:dxf>
          </x14:cfRule>
          <x14:cfRule type="expression" priority="20" stopIfTrue="1" id="{482D9AA8-5D8D-4C32-87E7-712BD928680D}">
            <xm:f>Inputs!$C$3="BDT"</xm:f>
            <x14:dxf>
              <numFmt numFmtId="263" formatCode="&quot;BDT&quot;#,##0;[Red]\(&quot;BDT&quot;#,##0\);\-"/>
            </x14:dxf>
          </x14:cfRule>
          <x14:cfRule type="expression" priority="21" stopIfTrue="1" id="{1E465A7D-7A0E-4DA0-8143-9EE0DDA2DD3D}">
            <xm:f>Inputs!$C$3="BBD $"</xm:f>
            <x14:dxf>
              <numFmt numFmtId="191" formatCode="&quot;$&quot;#,##0;[Red]\(&quot;$&quot;#,##0\);\-"/>
            </x14:dxf>
          </x14:cfRule>
          <x14:cfRule type="expression" priority="22" stopIfTrue="1" id="{A6FDDBFA-91EB-4086-ACA7-FA5BE2F5D7F0}">
            <xm:f>Inputs!$C$3="BYN Br"</xm:f>
            <x14:dxf>
              <numFmt numFmtId="262" formatCode="&quot;Br&quot;#,##0;[Red]\(&quot;Br&quot;#,##0\);\-"/>
            </x14:dxf>
          </x14:cfRule>
          <x14:cfRule type="expression" priority="23" stopIfTrue="1" id="{97105E3A-1ACA-4D29-9562-4BBA4B6086E0}">
            <xm:f>Inputs!$C$3="BZD BZ$"</xm:f>
            <x14:dxf>
              <numFmt numFmtId="261" formatCode="&quot;BZ$&quot;#,##0;[Red]\(&quot;BZ$&quot;#,##0\);\-"/>
            </x14:dxf>
          </x14:cfRule>
          <x14:cfRule type="expression" priority="24" stopIfTrue="1" id="{B364F9DB-6D32-40C1-90DB-B6A02D72F1F6}">
            <xm:f>Inputs!$C$3="BOB $b"</xm:f>
            <x14:dxf>
              <numFmt numFmtId="260" formatCode="&quot;$b&quot;#,##0;[Red]\(&quot;$b&quot;#,##0\);\-"/>
            </x14:dxf>
          </x14:cfRule>
          <x14:cfRule type="expression" priority="25" stopIfTrue="1" id="{AD34348D-B0FC-4CEA-A065-327A2056B2CF}">
            <xm:f>Inputs!$C$3="BAM KM"</xm:f>
            <x14:dxf>
              <numFmt numFmtId="259" formatCode="&quot;KM&quot;#,##0;[Red]\(&quot;KM&quot;#,##0\);\-"/>
            </x14:dxf>
          </x14:cfRule>
          <x14:cfRule type="expression" priority="26" stopIfTrue="1" id="{7776CDD5-D30E-4161-A2BE-BDB357230FC0}">
            <xm:f>Inputs!$C$3="BWP P"</xm:f>
            <x14:dxf>
              <numFmt numFmtId="258" formatCode="&quot;P&quot;#,##0;[Red]\(&quot;P&quot;#,##0\);\-"/>
            </x14:dxf>
          </x14:cfRule>
          <x14:cfRule type="expression" priority="27" stopIfTrue="1" id="{3BC5F095-DF78-46FD-98AC-045C29372BA0}">
            <xm:f>Inputs!$C$3="BRL R$"</xm:f>
            <x14:dxf>
              <numFmt numFmtId="257" formatCode="&quot;R$&quot;#,##0;[Red]\(&quot;R$&quot;#,##0\);\-"/>
            </x14:dxf>
          </x14:cfRule>
          <x14:cfRule type="expression" priority="28" stopIfTrue="1" id="{73FA28A6-BDC9-46E0-BEE5-F5ACB13594FC}">
            <xm:f>Inputs!$C$3="BND $"</xm:f>
            <x14:dxf>
              <numFmt numFmtId="191" formatCode="&quot;$&quot;#,##0;[Red]\(&quot;$&quot;#,##0\);\-"/>
            </x14:dxf>
          </x14:cfRule>
          <x14:cfRule type="expression" priority="29" stopIfTrue="1" id="{59E820DA-192D-4B27-BF9D-860D63753811}">
            <xm:f>Inputs!$C$3="BGN лв"</xm:f>
            <x14:dxf>
              <numFmt numFmtId="178" formatCode="&quot;лв&quot;#,##0;[Red]\(&quot;лв&quot;#,##0\);\-"/>
            </x14:dxf>
          </x14:cfRule>
          <x14:cfRule type="expression" priority="30" stopIfTrue="1" id="{02F9B172-E92F-474D-A005-EB6A06FE1B61}">
            <xm:f>Inputs!$C$3="BIF Fbu"</xm:f>
            <x14:dxf>
              <numFmt numFmtId="256" formatCode="&quot;Fbu&quot;#,##0;[Red]\(&quot;Fbu&quot;#,##0\);\-"/>
            </x14:dxf>
          </x14:cfRule>
          <x14:cfRule type="expression" priority="31" stopIfTrue="1" id="{76D7B1F2-529E-44EB-B35F-A5F35E226A67}">
            <xm:f>Inputs!$C$3="KHR ៛"</xm:f>
            <x14:dxf>
              <numFmt numFmtId="255" formatCode="&quot;៛&quot;#,##0;[Red]\(&quot;៛&quot;#,##0\);\-"/>
            </x14:dxf>
          </x14:cfRule>
          <x14:cfRule type="expression" priority="32" stopIfTrue="1" id="{9E70B8FF-CA08-4381-83E3-FCDFC63423B0}">
            <xm:f>Inputs!$C$3="CVE"</xm:f>
            <x14:dxf>
              <numFmt numFmtId="254" formatCode="&quot;CVE&quot;#,##0;[Red]\(&quot;CVE&quot;#,##0\);\-"/>
            </x14:dxf>
          </x14:cfRule>
          <x14:cfRule type="expression" priority="33" stopIfTrue="1" id="{E743678C-3D61-4063-9C20-0727D225C5AA}">
            <xm:f>Inputs!$C$3="XAF"</xm:f>
            <x14:dxf>
              <numFmt numFmtId="253" formatCode="&quot;XAF&quot;#,##0;[Red]\(&quot;XAF&quot;#,##0\);\-"/>
            </x14:dxf>
          </x14:cfRule>
          <x14:cfRule type="expression" priority="34" stopIfTrue="1" id="{77E64064-36A4-4FF3-ADAF-7636EFD86FB8}">
            <xm:f>Inputs!$C$3="XPF ₣"</xm:f>
            <x14:dxf>
              <numFmt numFmtId="252" formatCode="&quot;₣&quot;#,##0;[Red]\(&quot;₣&quot;#,##0\);\-"/>
            </x14:dxf>
          </x14:cfRule>
          <x14:cfRule type="expression" priority="35" stopIfTrue="1" id="{8D9F6FCB-3499-4BCF-9855-8D13A9B608CD}">
            <xm:f>Inputs!$C$3="CLP $"</xm:f>
            <x14:dxf>
              <numFmt numFmtId="191" formatCode="&quot;$&quot;#,##0;[Red]\(&quot;$&quot;#,##0\);\-"/>
            </x14:dxf>
          </x14:cfRule>
          <x14:cfRule type="expression" priority="36" stopIfTrue="1" id="{381E4E26-CF10-437C-ACF7-3624836F8E30}">
            <xm:f>Inputs!$C$3="CNY ¥"</xm:f>
            <x14:dxf>
              <numFmt numFmtId="251" formatCode="&quot;¥&quot;#,##0;[Red]\(&quot;¥&quot;#,##0\);\-"/>
            </x14:dxf>
          </x14:cfRule>
          <x14:cfRule type="expression" priority="37" stopIfTrue="1" id="{EF54842C-7F88-41B7-8A6E-392D5AF19115}">
            <xm:f>Inputs!$C$3="COP $"</xm:f>
            <x14:dxf>
              <numFmt numFmtId="191" formatCode="&quot;$&quot;#,##0;[Red]\(&quot;$&quot;#,##0\);\-"/>
            </x14:dxf>
          </x14:cfRule>
          <x14:cfRule type="expression" priority="38" stopIfTrue="1" id="{0B9D5E10-F846-4143-A3D5-D6DF3996112F}">
            <xm:f>Inputs!$C$3="CDF"</xm:f>
            <x14:dxf>
              <numFmt numFmtId="250" formatCode="&quot;CDF&quot;#,##0;[Red]\(&quot;CDF&quot;#,##0\);\-"/>
            </x14:dxf>
          </x14:cfRule>
          <x14:cfRule type="expression" priority="39" stopIfTrue="1" id="{E7B7AF12-676A-4564-9BB7-CF43C89BACB0}">
            <xm:f>Inputs!$C$3="CRC ₡"</xm:f>
            <x14:dxf>
              <numFmt numFmtId="249" formatCode="&quot;₡&quot;#,##0;[Red]\(&quot;₡&quot;#,##0\);\-"/>
            </x14:dxf>
          </x14:cfRule>
          <x14:cfRule type="expression" priority="40" stopIfTrue="1" id="{E7A31E6B-83E5-4108-9402-C318EC661895}">
            <xm:f>Inputs!$C$3="CUP ₱"</xm:f>
            <x14:dxf>
              <numFmt numFmtId="205" formatCode="&quot;₱&quot;#,##0;[Red]\(&quot;₱&quot;#,##0\);\-"/>
            </x14:dxf>
          </x14:cfRule>
          <x14:cfRule type="expression" priority="41" stopIfTrue="1" id="{5C686F6E-FA13-4362-9CDB-8B2ED30134CF}">
            <xm:f>Inputs!$C$3="CZK Kč"</xm:f>
            <x14:dxf>
              <numFmt numFmtId="248" formatCode="&quot;Kč&quot;#,##0;[Red]\(&quot;Kč&quot;#,##0\);\-"/>
            </x14:dxf>
          </x14:cfRule>
          <x14:cfRule type="expression" priority="42" stopIfTrue="1" id="{4DFF9A36-BC63-4309-9C91-FC31703CC4F1}">
            <xm:f>Inputs!$C$3="DKK kr"</xm:f>
            <x14:dxf>
              <numFmt numFmtId="210" formatCode="&quot;kr&quot;#,##0;[Red]\(&quot;kr&quot;#,##0\);\-"/>
            </x14:dxf>
          </x14:cfRule>
          <x14:cfRule type="expression" priority="43" stopIfTrue="1" id="{E06485D8-B91B-420F-BD5E-B734E9BE82B6}">
            <xm:f>Inputs!$C$3="DJF"</xm:f>
            <x14:dxf>
              <numFmt numFmtId="247" formatCode="&quot;DJF&quot;#,##0;[Red]\(&quot;DJF&quot;#,##0\);\-"/>
            </x14:dxf>
          </x14:cfRule>
          <x14:cfRule type="expression" priority="44" stopIfTrue="1" id="{3E2B4D9C-4350-4C1F-9D26-F84634E2269B}">
            <xm:f>Inputs!$C$3="DOP RD$"</xm:f>
            <x14:dxf>
              <numFmt numFmtId="246" formatCode="&quot;RD$&quot;#,##0;[Red]\(&quot;RD$&quot;#,##0\);\-"/>
            </x14:dxf>
          </x14:cfRule>
          <x14:cfRule type="expression" priority="45" stopIfTrue="1" id="{0C4A6117-4269-40DA-9DA6-9DE18A1C0DA4}">
            <xm:f>Inputs!$C$3="XCD $"</xm:f>
            <x14:dxf>
              <numFmt numFmtId="191" formatCode="&quot;$&quot;#,##0;[Red]\(&quot;$&quot;#,##0\);\-"/>
            </x14:dxf>
          </x14:cfRule>
          <x14:cfRule type="expression" priority="46" stopIfTrue="1" id="{E0A8B2E3-CE97-411C-BEE7-786275B19D4C}">
            <xm:f>Inputs!$C$3="EGP £"</xm:f>
            <x14:dxf>
              <numFmt numFmtId="172" formatCode="&quot;£&quot;#,##0;[Red]\(&quot;£&quot;#,##0\);\-"/>
            </x14:dxf>
          </x14:cfRule>
          <x14:cfRule type="expression" priority="47" stopIfTrue="1" id="{640D94FA-2677-4E38-AFF6-60C5EA2AC741}">
            <xm:f>Inputs!$C$3="ERN"</xm:f>
            <x14:dxf>
              <numFmt numFmtId="245" formatCode="&quot;ERN&quot;#,##0;[Red]\(&quot;ERN&quot;#,##0\);\-"/>
            </x14:dxf>
          </x14:cfRule>
          <x14:cfRule type="expression" priority="48" stopIfTrue="1" id="{D76CCE62-88DA-478D-8AC3-185AD8D4179E}">
            <xm:f>Inputs!$C$3="ETB Br."</xm:f>
            <x14:dxf>
              <numFmt numFmtId="244" formatCode="&quot;Br.&quot;#,##0;[Red]\(&quot;Br.&quot;#,##0\);\-"/>
            </x14:dxf>
          </x14:cfRule>
          <x14:cfRule type="expression" priority="49" stopIfTrue="1" id="{2D53D07D-F9B7-495A-98E9-F9B8D37E9DE0}">
            <xm:f>Inputs!$C$3="FJD $"</xm:f>
            <x14:dxf>
              <numFmt numFmtId="191" formatCode="&quot;$&quot;#,##0;[Red]\(&quot;$&quot;#,##0\);\-"/>
            </x14:dxf>
          </x14:cfRule>
          <x14:cfRule type="expression" priority="50" stopIfTrue="1" id="{AB519D41-C3A6-4945-9196-48BBD5652816}">
            <xm:f>Inputs!$C$3="GMD D"</xm:f>
            <x14:dxf>
              <numFmt numFmtId="243" formatCode="&quot;D&quot;#,##0;[Red]\(&quot;D&quot;#,##0\);\-"/>
            </x14:dxf>
          </x14:cfRule>
          <x14:cfRule type="expression" priority="51" stopIfTrue="1" id="{7EB8FE52-154A-47F0-9405-9B85BA8A7C9D}">
            <xm:f>Inputs!$C$3="GEL"</xm:f>
            <x14:dxf>
              <numFmt numFmtId="242" formatCode="&quot;GEL&quot;#,##0;[Red]\(&quot;GEL&quot;#,##0\);\-"/>
            </x14:dxf>
          </x14:cfRule>
          <x14:cfRule type="expression" priority="52" stopIfTrue="1" id="{3001D639-C229-49DB-B23D-9A427928B4DB}">
            <xm:f>Inputs!$C$3="GHS ¢"</xm:f>
            <x14:dxf>
              <numFmt numFmtId="241" formatCode="&quot;¢&quot;#,##0;[Red]\(&quot;¢&quot;#,##0\);\-"/>
            </x14:dxf>
          </x14:cfRule>
          <x14:cfRule type="expression" priority="53" stopIfTrue="1" id="{CCDB28C4-C9BF-4E5F-91D1-9F50E15B7663}">
            <xm:f>Inputs!$C$3="GIP £"</xm:f>
            <x14:dxf>
              <numFmt numFmtId="172" formatCode="&quot;£&quot;#,##0;[Red]\(&quot;£&quot;#,##0\);\-"/>
            </x14:dxf>
          </x14:cfRule>
          <x14:cfRule type="expression" priority="54" stopIfTrue="1" id="{7237B550-B4F3-42CD-AAFF-18FBAA9E16C5}">
            <xm:f>Inputs!$C$3="GTQ Q"</xm:f>
            <x14:dxf>
              <numFmt numFmtId="240" formatCode="&quot;Q&quot;#,##0;[Red]\(&quot;Q&quot;#,##0\);\-"/>
            </x14:dxf>
          </x14:cfRule>
          <x14:cfRule type="expression" priority="55" stopIfTrue="1" id="{BE987B87-9E27-4C82-81D9-BAB8678BB1BF}">
            <xm:f>Inputs!$C$3="GNF GFr"</xm:f>
            <x14:dxf>
              <numFmt numFmtId="239" formatCode="&quot;GFr&quot;#,##0;[Red]\(&quot;GFr&quot;#,##0\);\-"/>
            </x14:dxf>
          </x14:cfRule>
          <x14:cfRule type="expression" priority="56" stopIfTrue="1" id="{C5D5E539-1B96-47DC-A366-F65E1279E126}">
            <xm:f>Inputs!$C$3="GYD $"</xm:f>
            <x14:dxf>
              <numFmt numFmtId="191" formatCode="&quot;$&quot;#,##0;[Red]\(&quot;$&quot;#,##0\);\-"/>
            </x14:dxf>
          </x14:cfRule>
          <x14:cfRule type="expression" priority="57" stopIfTrue="1" id="{A0E6CCCF-597B-45B6-BFA3-1965FC9C67E7}">
            <xm:f>Inputs!$C$3="HTG"</xm:f>
            <x14:dxf>
              <numFmt numFmtId="238" formatCode="&quot;HTG&quot;#,##0;[Red]\(&quot;HTG&quot;#,##0\);\-"/>
            </x14:dxf>
          </x14:cfRule>
          <x14:cfRule type="expression" priority="58" stopIfTrue="1" id="{B0C3F09D-3C4C-44DC-92CF-EE073AFC446D}">
            <xm:f>Inputs!$C$3="HNL L"</xm:f>
            <x14:dxf>
              <numFmt numFmtId="237" formatCode="&quot;L&quot;#,##0;[Red]\(&quot;L&quot;#,##0\);\-"/>
            </x14:dxf>
          </x14:cfRule>
          <x14:cfRule type="expression" priority="59" stopIfTrue="1" id="{5E98FF67-E7BA-428A-8608-F55E7463057F}">
            <xm:f>Inputs!$C$3="HKD $"</xm:f>
            <x14:dxf>
              <numFmt numFmtId="191" formatCode="&quot;$&quot;#,##0;[Red]\(&quot;$&quot;#,##0\);\-"/>
            </x14:dxf>
          </x14:cfRule>
          <x14:cfRule type="expression" priority="60" stopIfTrue="1" id="{94AFB185-DD37-4214-AC73-B5F468EE07FC}">
            <xm:f>Inputs!$C$3="HUF Ft"</xm:f>
            <x14:dxf>
              <numFmt numFmtId="236" formatCode="&quot;Ft&quot;#,##0;[Red]\(&quot;Ft&quot;#,##0\);\-"/>
            </x14:dxf>
          </x14:cfRule>
          <x14:cfRule type="expression" priority="61" stopIfTrue="1" id="{C984449C-65E3-4A58-B869-AF647D15DDA2}">
            <xm:f>Inputs!$C$3="ISK kr"</xm:f>
            <x14:dxf>
              <numFmt numFmtId="210" formatCode="&quot;kr&quot;#,##0;[Red]\(&quot;kr&quot;#,##0\);\-"/>
            </x14:dxf>
          </x14:cfRule>
          <x14:cfRule type="expression" priority="62" stopIfTrue="1" id="{67C9C4A5-21C2-44EB-8CD3-83E095711A0E}">
            <xm:f>Inputs!$C$3="INR ₹"</xm:f>
            <x14:dxf>
              <numFmt numFmtId="235" formatCode="&quot;₹&quot;#,##0;[Red]\(&quot;₹&quot;#,##0\);\-"/>
            </x14:dxf>
          </x14:cfRule>
          <x14:cfRule type="expression" priority="63" stopIfTrue="1" id="{9315C6C2-165E-4EB6-B9F8-854C3DCDA536}">
            <xm:f>Inputs!$C$3="IDR Rp"</xm:f>
            <x14:dxf>
              <numFmt numFmtId="234" formatCode="&quot;Rp&quot;#,##0;[Red]\(&quot;Rp&quot;#,##0\);\-"/>
            </x14:dxf>
          </x14:cfRule>
          <x14:cfRule type="expression" priority="64" stopIfTrue="1" id="{15B565D7-2E5A-4C3F-9803-49F514F0927F}">
            <xm:f>Inputs!$C$3="IQD ع.د"</xm:f>
            <x14:dxf>
              <numFmt numFmtId="233" formatCode="&quot;ع.د&quot;#,##0;[Red]\(&quot;ع.د&quot;#,##0\);\-"/>
            </x14:dxf>
          </x14:cfRule>
          <x14:cfRule type="expression" priority="65" stopIfTrue="1" id="{153A9CE9-992D-4AC8-A7C4-2456B15E64A2}">
            <xm:f>Inputs!$C$3="ILS ₪"</xm:f>
            <x14:dxf>
              <numFmt numFmtId="232" formatCode="&quot;₪&quot;#,##0;[Red]\(&quot;₪&quot;#,##0\);\-"/>
            </x14:dxf>
          </x14:cfRule>
          <x14:cfRule type="expression" priority="66" stopIfTrue="1" id="{202B1B39-92FF-44E4-9D9B-0EE93B0D96AF}">
            <xm:f>Inputs!$C$3="JMD J$"</xm:f>
            <x14:dxf>
              <numFmt numFmtId="231" formatCode="&quot;J$&quot;#,##0;[Red]\(&quot;J$&quot;#,##0\);\-"/>
            </x14:dxf>
          </x14:cfRule>
          <x14:cfRule type="expression" priority="67" stopIfTrue="1" id="{82ABBB15-81C5-470A-BC6F-F8AD419579F7}">
            <xm:f>Inputs!$C$3="JOD"</xm:f>
            <x14:dxf>
              <numFmt numFmtId="230" formatCode="&quot;JOD&quot;#,##0;[Red]\(&quot;JOD&quot;#,##0\);\-"/>
            </x14:dxf>
          </x14:cfRule>
          <x14:cfRule type="expression" priority="68" stopIfTrue="1" id="{3DE558A0-79F5-4ABB-BA3B-C0225C9C7AEE}">
            <xm:f>Inputs!$C$3="KZT лв"</xm:f>
            <x14:dxf>
              <numFmt numFmtId="178" formatCode="&quot;лв&quot;#,##0;[Red]\(&quot;лв&quot;#,##0\);\-"/>
            </x14:dxf>
          </x14:cfRule>
          <x14:cfRule type="expression" priority="69" stopIfTrue="1" id="{6DC07CDB-3B47-402C-BA70-67C7E71D4F8F}">
            <xm:f>Inputs!$C$3="KES K"</xm:f>
            <x14:dxf>
              <numFmt numFmtId="208" formatCode="&quot;K&quot;#,##0;[Red]\(&quot;K&quot;#,##0\);\-"/>
            </x14:dxf>
          </x14:cfRule>
          <x14:cfRule type="expression" priority="70" stopIfTrue="1" id="{092A44A0-EAFA-453F-BCA8-33C9FD266D63}">
            <xm:f>Inputs!$C$3="KWD د.ك "</xm:f>
            <x14:dxf>
              <numFmt numFmtId="229" formatCode="&quot;د.ك &quot;#,##0;[Red]\(&quot;د.ك &quot;#,##0\);\-"/>
            </x14:dxf>
          </x14:cfRule>
          <x14:cfRule type="expression" priority="71" stopIfTrue="1" id="{E424ECEC-6F85-48AA-8E09-737B7373AA3B}">
            <xm:f>Inputs!$C$3="KGS лв"</xm:f>
            <x14:dxf>
              <numFmt numFmtId="178" formatCode="&quot;лв&quot;#,##0;[Red]\(&quot;лв&quot;#,##0\);\-"/>
            </x14:dxf>
          </x14:cfRule>
          <x14:cfRule type="expression" priority="72" stopIfTrue="1" id="{8DAF8C0D-42F2-4D87-8BD4-37BA7FD06814}">
            <xm:f>Inputs!$C$3="LBP £"</xm:f>
            <x14:dxf>
              <numFmt numFmtId="172" formatCode="&quot;£&quot;#,##0;[Red]\(&quot;£&quot;#,##0\);\-"/>
            </x14:dxf>
          </x14:cfRule>
          <x14:cfRule type="expression" priority="73" stopIfTrue="1" id="{DB854DF1-B4A9-47ED-AC19-7E74D0E05C35}">
            <xm:f>Inputs!$C$3="LSL"</xm:f>
            <x14:dxf>
              <numFmt numFmtId="228" formatCode="&quot;LSL&quot;#,##0;[Red]\(&quot;LSL&quot;#,##0\);\-"/>
            </x14:dxf>
          </x14:cfRule>
          <x14:cfRule type="expression" priority="74" stopIfTrue="1" id="{1DFAE8F7-FF1E-45C9-BA93-B00376C154C1}">
            <xm:f>Inputs!$C$3="LRD $"</xm:f>
            <x14:dxf>
              <numFmt numFmtId="191" formatCode="&quot;$&quot;#,##0;[Red]\(&quot;$&quot;#,##0\);\-"/>
            </x14:dxf>
          </x14:cfRule>
          <x14:cfRule type="expression" priority="75" stopIfTrue="1" id="{A4235B8C-2E97-448C-8CDA-1CE600DDE320}">
            <xm:f>Inputs!$C$3="LYD ل.د"</xm:f>
            <x14:dxf>
              <numFmt numFmtId="227" formatCode="&quot;ل.د&quot;#,##0;[Red]\(&quot;ل.د&quot;#,##0\);\-"/>
            </x14:dxf>
          </x14:cfRule>
          <x14:cfRule type="expression" priority="76" stopIfTrue="1" id="{27637296-2195-45B7-8319-93DB0561EE6D}">
            <xm:f>Inputs!$C$3="MOP $"</xm:f>
            <x14:dxf>
              <numFmt numFmtId="191" formatCode="&quot;$&quot;#,##0;[Red]\(&quot;$&quot;#,##0\);\-"/>
            </x14:dxf>
          </x14:cfRule>
          <x14:cfRule type="expression" priority="77" stopIfTrue="1" id="{4B1AF83C-1751-4D6C-928E-92FD12DFD48A}">
            <xm:f>Inputs!$C$3="MKD ден"</xm:f>
            <x14:dxf>
              <numFmt numFmtId="226" formatCode="&quot;ден&quot;#,##0;[Red]\(&quot;ден&quot;#,##0\);\-"/>
            </x14:dxf>
          </x14:cfRule>
          <x14:cfRule type="expression" priority="78" stopIfTrue="1" id="{351B1955-AE25-4422-87A0-4D60AEEF5923}">
            <xm:f>Inputs!$C$3="MGA Ar"</xm:f>
            <x14:dxf>
              <numFmt numFmtId="225" formatCode="&quot;Ar&quot;#,##0;[Red]\(&quot;Ar&quot;#,##0\);\-"/>
            </x14:dxf>
          </x14:cfRule>
          <x14:cfRule type="expression" priority="79" stopIfTrue="1" id="{0672B80A-00EB-436D-95C8-2117AF5CE309}">
            <xm:f>Inputs!$C$3="MWK MK"</xm:f>
            <x14:dxf>
              <numFmt numFmtId="224" formatCode="&quot;MK&quot;#,##0;[Red]\(&quot;MK&quot;#,##0\);\-"/>
            </x14:dxf>
          </x14:cfRule>
          <x14:cfRule type="expression" priority="80" stopIfTrue="1" id="{2C705571-2C5C-485F-9C10-9AF1BDB8B130}">
            <xm:f>Inputs!$C$3="MYR RM"</xm:f>
            <x14:dxf>
              <numFmt numFmtId="223" formatCode="&quot;RM&quot;#,##0;[Red]\(&quot;RM&quot;#,##0\);\-"/>
            </x14:dxf>
          </x14:cfRule>
          <x14:cfRule type="expression" priority="81" stopIfTrue="1" id="{93835C80-6C0B-483A-9C5A-576FC5F8723D}">
            <xm:f>Inputs!$C$3="MVR .ރ"</xm:f>
            <x14:dxf>
              <numFmt numFmtId="222" formatCode="&quot;.ރ&quot;#,##0;[Red]\(&quot;.ރ&quot;#,##0\);\-"/>
            </x14:dxf>
          </x14:cfRule>
          <x14:cfRule type="expression" priority="82" stopIfTrue="1" id="{C25858CC-C47B-42AE-BA36-84D80FBCF5EE}">
            <xm:f>Inputs!$C$3="MRO"</xm:f>
            <x14:dxf>
              <numFmt numFmtId="221" formatCode="&quot;MRO&quot;#,##0;[Red]\(&quot;MRO&quot;#,##0\);\-"/>
            </x14:dxf>
          </x14:cfRule>
          <x14:cfRule type="expression" priority="83" stopIfTrue="1" id="{5D9D23C2-EAA8-47E6-8977-6BFCB2BF8F2A}">
            <xm:f>Inputs!$C$3="MRU"</xm:f>
            <x14:dxf>
              <numFmt numFmtId="220" formatCode="&quot;MRU&quot;#,##0;[Red]\(&quot;MRU&quot;#,##0\);\-"/>
            </x14:dxf>
          </x14:cfRule>
          <x14:cfRule type="expression" priority="84" stopIfTrue="1" id="{11CABEB1-95E4-4590-BF45-60820369B3A8}">
            <xm:f>Inputs!$C$3="MUR ₨"</xm:f>
            <x14:dxf>
              <numFmt numFmtId="193" formatCode="&quot;₨&quot;#,##0;[Red]\(&quot;₨&quot;#,##0\);\-"/>
            </x14:dxf>
          </x14:cfRule>
          <x14:cfRule type="expression" priority="85" stopIfTrue="1" id="{2444D038-31CB-4134-A838-112FB27272A5}">
            <xm:f>Inputs!$C$3="MXN $"</xm:f>
            <x14:dxf>
              <numFmt numFmtId="191" formatCode="&quot;$&quot;#,##0;[Red]\(&quot;$&quot;#,##0\);\-"/>
            </x14:dxf>
          </x14:cfRule>
          <x14:cfRule type="expression" priority="86" stopIfTrue="1" id="{81E29809-E09C-41FF-9B41-93B1B2639727}">
            <xm:f>Inputs!$C$3="MDL"</xm:f>
            <x14:dxf>
              <numFmt numFmtId="219" formatCode="&quot;MDL&quot;#,##0;[Red]\(&quot;MDL&quot;#,##0\);\-"/>
            </x14:dxf>
          </x14:cfRule>
          <x14:cfRule type="expression" priority="87" stopIfTrue="1" id="{154DCA86-3258-498B-885B-6253C1AD1895}">
            <xm:f>Inputs!$C$3="MNT ₮"</xm:f>
            <x14:dxf>
              <numFmt numFmtId="218" formatCode="&quot;₮&quot;#,##0;[Red]\(&quot;₮&quot;#,##0\);\-"/>
            </x14:dxf>
          </x14:cfRule>
          <x14:cfRule type="expression" priority="88" stopIfTrue="1" id="{5E21E2BD-4525-4836-9AB6-10F0669CA782}">
            <xm:f>Inputs!$C$3="MAD"</xm:f>
            <x14:dxf>
              <numFmt numFmtId="217" formatCode="&quot;MAD&quot;#,##0;[Red]\(&quot;MAD&quot;#,##0\);\-"/>
            </x14:dxf>
          </x14:cfRule>
          <x14:cfRule type="expression" priority="89" stopIfTrue="1" id="{49FFB906-59B3-4D1B-893E-8FEBE0BC9ECF}">
            <xm:f>Inputs!$C$3="MZN MT"</xm:f>
            <x14:dxf>
              <numFmt numFmtId="216" formatCode="&quot;MT&quot;#,##0;[Red]\(&quot;MT&quot;#,##0\);\-"/>
            </x14:dxf>
          </x14:cfRule>
          <x14:cfRule type="expression" priority="90" stopIfTrue="1" id="{AAD77862-AA32-4AAE-8BD5-511D9A1E32EC}">
            <xm:f>Inputs!$C$3="MMK"</xm:f>
            <x14:dxf>
              <numFmt numFmtId="215" formatCode="&quot;MMK&quot;#,##0;[Red]\(&quot;MMK&quot;#,##0\);\-"/>
            </x14:dxf>
          </x14:cfRule>
          <x14:cfRule type="expression" priority="91" stopIfTrue="1" id="{063CCED3-7A8B-47CD-BA2C-FB64D0F79E34}">
            <xm:f>Inputs!$C$3="NAD $"</xm:f>
            <x14:dxf>
              <numFmt numFmtId="191" formatCode="&quot;$&quot;#,##0;[Red]\(&quot;$&quot;#,##0\);\-"/>
            </x14:dxf>
          </x14:cfRule>
          <x14:cfRule type="expression" priority="92" stopIfTrue="1" id="{0BBDEE73-8F3C-4BA5-AEE5-915F2C7E4072}">
            <xm:f>Inputs!$C$3="NPR ₨"</xm:f>
            <x14:dxf>
              <numFmt numFmtId="193" formatCode="&quot;₨&quot;#,##0;[Red]\(&quot;₨&quot;#,##0\);\-"/>
            </x14:dxf>
          </x14:cfRule>
          <x14:cfRule type="expression" priority="93" stopIfTrue="1" id="{C0BCCC76-4277-4906-9014-E4C9650C774A}">
            <xm:f>Inputs!$C$3="TWD NT$"</xm:f>
            <x14:dxf>
              <numFmt numFmtId="214" formatCode="&quot;NT$&quot;#,##0;[Red]\(&quot;NT$&quot;#,##0\);\-"/>
            </x14:dxf>
          </x14:cfRule>
          <x14:cfRule type="expression" priority="94" stopIfTrue="1" id="{9284F2AF-C114-4DA8-8D93-1A4E4A64C639}">
            <xm:f>Inputs!$C$3="TMT"</xm:f>
            <x14:dxf>
              <numFmt numFmtId="213" formatCode="&quot;TMT&quot;#,##0;[Red]\(&quot;TMT&quot;#,##0\);\-"/>
            </x14:dxf>
          </x14:cfRule>
          <x14:cfRule type="expression" priority="95" stopIfTrue="1" id="{885874E1-87E8-4A55-BAAE-53445393CBAB}">
            <xm:f>Inputs!$C$3="NZD $"</xm:f>
            <x14:dxf>
              <numFmt numFmtId="191" formatCode="&quot;$&quot;#,##0;[Red]\(&quot;$&quot;#,##0\);\-"/>
            </x14:dxf>
          </x14:cfRule>
          <x14:cfRule type="expression" priority="96" stopIfTrue="1" id="{D8235E1D-39B1-49EE-85F5-B6BD0AADD411}">
            <xm:f>Inputs!$C$3="NIO C$"</xm:f>
            <x14:dxf>
              <numFmt numFmtId="212" formatCode="&quot;C$&quot;#,##0;[Red]\(&quot;C$&quot;#,##0\);\-"/>
            </x14:dxf>
          </x14:cfRule>
          <x14:cfRule type="expression" priority="97" stopIfTrue="1" id="{8D0F4819-1F43-4F2E-B3E3-C462FEE92A84}">
            <xm:f>Inputs!$C$3="NGN ₦"</xm:f>
            <x14:dxf>
              <numFmt numFmtId="211" formatCode="&quot;₦&quot;#,##0;[Red]\(&quot;₦&quot;#,##0\);\-"/>
            </x14:dxf>
          </x14:cfRule>
          <x14:cfRule type="expression" priority="98" stopIfTrue="1" id="{5F7B2864-35F8-413D-B563-791BFC2E1A37}">
            <xm:f>Inputs!$C$3="NOK kr"</xm:f>
            <x14:dxf>
              <numFmt numFmtId="210" formatCode="&quot;kr&quot;#,##0;[Red]\(&quot;kr&quot;#,##0\);\-"/>
            </x14:dxf>
          </x14:cfRule>
          <x14:cfRule type="expression" priority="99" stopIfTrue="1" id="{7ED8D0CD-856E-4D64-8B05-7E9A3CC32EF8}">
            <xm:f>Inputs!$C$3="OMR ﷼"</xm:f>
            <x14:dxf>
              <numFmt numFmtId="173" formatCode="&quot;﷼&quot;#,##0;[Red]\(&quot;﷼&quot;#,##0\);\-"/>
            </x14:dxf>
          </x14:cfRule>
          <x14:cfRule type="expression" priority="100" stopIfTrue="1" id="{D1F996FA-E2AD-4BEC-BD85-119CD8887AF4}">
            <xm:f>Inputs!$C$3="PKR ₨"</xm:f>
            <x14:dxf>
              <numFmt numFmtId="193" formatCode="&quot;₨&quot;#,##0;[Red]\(&quot;₨&quot;#,##0\);\-"/>
            </x14:dxf>
          </x14:cfRule>
          <x14:cfRule type="expression" priority="101" stopIfTrue="1" id="{64CB58DA-F006-4B04-92DE-CEFF64037F12}">
            <xm:f>Inputs!$C$3="PAB B/."</xm:f>
            <x14:dxf>
              <numFmt numFmtId="209" formatCode="&quot;B/.&quot;#,##0;[Red]\(&quot;B/.&quot;#,##0\);\-"/>
            </x14:dxf>
          </x14:cfRule>
          <x14:cfRule type="expression" priority="102" stopIfTrue="1" id="{4B19BAC9-E105-45BD-A542-D1E1435122A7}">
            <xm:f>Inputs!$C$3="PGK K"</xm:f>
            <x14:dxf>
              <numFmt numFmtId="208" formatCode="&quot;K&quot;#,##0;[Red]\(&quot;K&quot;#,##0\);\-"/>
            </x14:dxf>
          </x14:cfRule>
          <x14:cfRule type="expression" priority="103" stopIfTrue="1" id="{10907128-21C6-4343-BFB0-D71D2453BD23}">
            <xm:f>Inputs!$C$3="PYG Gs"</xm:f>
            <x14:dxf>
              <numFmt numFmtId="207" formatCode="&quot;Gs&quot;#,##0;[Red]\(&quot;Gs&quot;#,##0\);\-"/>
            </x14:dxf>
          </x14:cfRule>
          <x14:cfRule type="expression" priority="104" stopIfTrue="1" id="{50EEECEB-CC7F-487E-887D-431A0A209119}">
            <xm:f>Inputs!$C$3="PEN"</xm:f>
            <x14:dxf>
              <numFmt numFmtId="206" formatCode="&quot;PEN&quot;#,##0;[Red]\(&quot;PEN&quot;#,##0\);\-"/>
            </x14:dxf>
          </x14:cfRule>
          <x14:cfRule type="expression" priority="105" stopIfTrue="1" id="{0ECFC532-5BE5-4847-B58D-E1A691EE801C}">
            <xm:f>Inputs!$C$3="PHP ₱"</xm:f>
            <x14:dxf>
              <numFmt numFmtId="205" formatCode="&quot;₱&quot;#,##0;[Red]\(&quot;₱&quot;#,##0\);\-"/>
            </x14:dxf>
          </x14:cfRule>
          <x14:cfRule type="expression" priority="106" stopIfTrue="1" id="{B1A3E94F-CE3F-4BCD-AE05-410C2E156E69}">
            <xm:f>Inputs!$C$3="PLN zł"</xm:f>
            <x14:dxf>
              <numFmt numFmtId="204" formatCode="&quot;zł&quot;#,##0;[Red]\(&quot;zł&quot;#,##0\);\-"/>
            </x14:dxf>
          </x14:cfRule>
          <x14:cfRule type="expression" priority="107" stopIfTrue="1" id="{0E863A97-901D-41CC-9691-090E230B8B30}">
            <xm:f>Inputs!$C$3="QAR ﷼"</xm:f>
            <x14:dxf>
              <numFmt numFmtId="173" formatCode="&quot;﷼&quot;#,##0;[Red]\(&quot;﷼&quot;#,##0\);\-"/>
            </x14:dxf>
          </x14:cfRule>
          <x14:cfRule type="expression" priority="108" stopIfTrue="1" id="{33F723AB-AD62-4800-ACA6-9F83F0F4B221}">
            <xm:f>Inputs!$C$3="RON lei"</xm:f>
            <x14:dxf>
              <numFmt numFmtId="203" formatCode="&quot;lei&quot;#,##0;[Red]\(&quot;lei&quot;#,##0\);\-"/>
            </x14:dxf>
          </x14:cfRule>
          <x14:cfRule type="expression" priority="109" stopIfTrue="1" id="{930E7E9E-0B74-44A5-86BE-500A5FCAD510}">
            <xm:f>Inputs!$C$3="RUB ₽"</xm:f>
            <x14:dxf>
              <numFmt numFmtId="202" formatCode="&quot;₽&quot;#,##0;[Red]\(&quot;₽&quot;#,##0\);\-"/>
            </x14:dxf>
          </x14:cfRule>
          <x14:cfRule type="expression" priority="110" stopIfTrue="1" id="{E1C79E7B-1A65-4006-AB62-456E29C08A5C}">
            <xm:f>Inputs!$C$3="RWF"</xm:f>
            <x14:dxf>
              <numFmt numFmtId="201" formatCode="&quot;RWF&quot;#,##0;[Red]\(&quot;RWF&quot;#,##0\);\-"/>
            </x14:dxf>
          </x14:cfRule>
          <x14:cfRule type="expression" priority="111" stopIfTrue="1" id="{FD2714BD-BDA9-4030-AF59-7E08FC6561F3}">
            <xm:f>Inputs!$C$3="SVC $"</xm:f>
            <x14:dxf>
              <numFmt numFmtId="191" formatCode="&quot;$&quot;#,##0;[Red]\(&quot;$&quot;#,##0\);\-"/>
            </x14:dxf>
          </x14:cfRule>
          <x14:cfRule type="expression" priority="112" stopIfTrue="1" id="{4F6557DB-28BC-4AB3-992D-E670CC73CF67}">
            <xm:f>Inputs!$C$3="WST"</xm:f>
            <x14:dxf>
              <numFmt numFmtId="200" formatCode="&quot;WST&quot;#,##0;[Red]\(&quot;WST&quot;#,##0\);\-"/>
            </x14:dxf>
          </x14:cfRule>
          <x14:cfRule type="expression" priority="113" stopIfTrue="1" id="{6CD43AF7-E427-4A4A-85D5-9ED7F95483BE}">
            <xm:f>Inputs!$C$3="STN"</xm:f>
            <x14:dxf>
              <numFmt numFmtId="199" formatCode="&quot;STN&quot;#,##0;[Red]\(&quot;STN&quot;#,##0\);\-"/>
            </x14:dxf>
          </x14:cfRule>
          <x14:cfRule type="expression" priority="114" stopIfTrue="1" id="{56103381-E6D4-4C12-8DBF-EC132782DB7B}">
            <xm:f>Inputs!$C$3="SAR ﷼"</xm:f>
            <x14:dxf>
              <numFmt numFmtId="173" formatCode="&quot;﷼&quot;#,##0;[Red]\(&quot;﷼&quot;#,##0\);\-"/>
            </x14:dxf>
          </x14:cfRule>
          <x14:cfRule type="expression" priority="115" stopIfTrue="1" id="{FEDC0FC0-A53F-4F47-B90E-0FAC2A0EAD8B}">
            <xm:f>Inputs!$C$3="RSD Дин."</xm:f>
            <x14:dxf>
              <numFmt numFmtId="198" formatCode="&quot;Дин.&quot;#,##0;[Red]\(&quot;Дин.&quot;#,##0\);\-"/>
            </x14:dxf>
          </x14:cfRule>
          <x14:cfRule type="expression" priority="116" stopIfTrue="1" id="{EC4116B6-AC86-48E9-8023-4B15999DA25F}">
            <xm:f>Inputs!$C$3="SCR ₨"</xm:f>
            <x14:dxf>
              <numFmt numFmtId="193" formatCode="&quot;₨&quot;#,##0;[Red]\(&quot;₨&quot;#,##0\);\-"/>
            </x14:dxf>
          </x14:cfRule>
          <x14:cfRule type="expression" priority="117" stopIfTrue="1" id="{6335C2E4-9764-4DAB-AF3C-2D5C4EA8D60B}">
            <xm:f>Inputs!$C$3="SGD $"</xm:f>
            <x14:dxf>
              <numFmt numFmtId="191" formatCode="&quot;$&quot;#,##0;[Red]\(&quot;$&quot;#,##0\);\-"/>
            </x14:dxf>
          </x14:cfRule>
          <x14:cfRule type="expression" priority="118" stopIfTrue="1" id="{71C58F3A-0537-496A-9DD9-96203EB8EB52}">
            <xm:f>Inputs!$C$3="SBD $"</xm:f>
            <x14:dxf>
              <numFmt numFmtId="191" formatCode="&quot;$&quot;#,##0;[Red]\(&quot;$&quot;#,##0\);\-"/>
            </x14:dxf>
          </x14:cfRule>
          <x14:cfRule type="expression" priority="119" stopIfTrue="1" id="{02990A4C-7F2A-4543-B795-23BCF2840D4D}">
            <xm:f>Inputs!$C$3="SOS S"</xm:f>
            <x14:dxf>
              <numFmt numFmtId="197" formatCode="&quot;S&quot;#,##0;[Red]\(&quot;S&quot;#,##0\);\-"/>
            </x14:dxf>
          </x14:cfRule>
          <x14:cfRule type="expression" priority="120" stopIfTrue="1" id="{87D3B3F1-5F25-4A97-A25F-6B665BED3932}">
            <xm:f>Inputs!$C$3="ZAR R"</xm:f>
            <x14:dxf>
              <numFmt numFmtId="196" formatCode="&quot;R&quot;#,##0;[Red]\(&quot;R&quot;#,##0\);\-"/>
            </x14:dxf>
          </x14:cfRule>
          <x14:cfRule type="expression" priority="121" stopIfTrue="1" id="{C4954AA8-3AFD-47BC-83B7-7C783CE1AD65}">
            <xm:f>Inputs!$C$3="KRW ₩"</xm:f>
            <x14:dxf>
              <numFmt numFmtId="195" formatCode="&quot;₩&quot;#,##0;[Red]\(&quot;₩&quot;#,##0\);\-"/>
            </x14:dxf>
          </x14:cfRule>
          <x14:cfRule type="expression" priority="122" stopIfTrue="1" id="{8F3B17EC-967C-413E-847F-DD96536C97D5}">
            <xm:f>Inputs!$C$3="SSP"</xm:f>
            <x14:dxf>
              <numFmt numFmtId="194" formatCode="&quot;SSP&quot;#,##0;[Red]\(&quot;SSP&quot;#,##0\);\-"/>
            </x14:dxf>
          </x14:cfRule>
          <x14:cfRule type="expression" priority="123" stopIfTrue="1" id="{EF166F44-C71F-418F-BA46-31A611C3B1E4}">
            <xm:f>Inputs!$C$3="LKR ₨"</xm:f>
            <x14:dxf>
              <numFmt numFmtId="193" formatCode="&quot;₨&quot;#,##0;[Red]\(&quot;₨&quot;#,##0\);\-"/>
            </x14:dxf>
          </x14:cfRule>
          <x14:cfRule type="expression" priority="124" stopIfTrue="1" id="{022D51B7-F938-4322-8A1F-91EF30FF947F}">
            <xm:f>Inputs!$C$3="SDG ج.س."</xm:f>
            <x14:dxf>
              <numFmt numFmtId="192" formatCode="&quot;ج.س.&quot;#,##0;[Red]\(&quot;ج.س.&quot;#,##0\);\-"/>
            </x14:dxf>
          </x14:cfRule>
          <x14:cfRule type="expression" priority="125" stopIfTrue="1" id="{C8CF0F2D-A7C7-4A1E-AF44-AC351F5B31E6}">
            <xm:f>Inputs!$C$3="SRD $"</xm:f>
            <x14:dxf>
              <numFmt numFmtId="191" formatCode="&quot;$&quot;#,##0;[Red]\(&quot;$&quot;#,##0\);\-"/>
            </x14:dxf>
          </x14:cfRule>
          <x14:cfRule type="expression" priority="126" stopIfTrue="1" id="{7BEB5E98-7D21-400D-AE3C-ACD31E4D2C29}">
            <xm:f>Inputs!$C$3="SZL"</xm:f>
            <x14:dxf>
              <numFmt numFmtId="190" formatCode="&quot;SZL&quot;#,##0;[Red]\(&quot;SZL&quot;#,##0\);\-"/>
            </x14:dxf>
          </x14:cfRule>
          <x14:cfRule type="expression" priority="127" stopIfTrue="1" id="{8DCB57B8-89BC-4344-BC88-7F5440556D3E}">
            <xm:f>Inputs!$C$3="TJS"</xm:f>
            <x14:dxf>
              <numFmt numFmtId="189" formatCode="&quot;TJS&quot;#,##0;[Red]\(&quot;TJS&quot;#,##0\);\-"/>
            </x14:dxf>
          </x14:cfRule>
          <x14:cfRule type="expression" priority="128" stopIfTrue="1" id="{118503EC-101E-48B2-9298-4F4EAE98ADE2}">
            <xm:f>Inputs!$C$3="TZS TSh"</xm:f>
            <x14:dxf>
              <numFmt numFmtId="188" formatCode="&quot;TSh&quot;#,##0;[Red]\(&quot;TSh&quot;#,##0\);\-"/>
            </x14:dxf>
          </x14:cfRule>
          <x14:cfRule type="expression" priority="129" stopIfTrue="1" id="{E4114A6D-CF89-4137-8EBA-D7AF00A0B065}">
            <xm:f>Inputs!$C$3="THB ฿"</xm:f>
            <x14:dxf>
              <numFmt numFmtId="187" formatCode="&quot;฿&quot;#,##0;[Red]\(&quot;฿&quot;#,##0\);\-"/>
            </x14:dxf>
          </x14:cfRule>
          <x14:cfRule type="expression" priority="130" stopIfTrue="1" id="{7C3B456F-68A0-4A4C-AE0C-AEBFCF05ACE9}">
            <xm:f>Inputs!$C$3="TOP T$"</xm:f>
            <x14:dxf>
              <numFmt numFmtId="186" formatCode="&quot;T$&quot;#,##0;[Red]\(&quot;T$&quot;#,##0\);\-"/>
            </x14:dxf>
          </x14:cfRule>
          <x14:cfRule type="expression" priority="131" stopIfTrue="1" id="{8D5248FE-8E57-4CAF-BE2E-EC899EBF20F8}">
            <xm:f>Inputs!$C$3="TTD TT$"</xm:f>
            <x14:dxf>
              <numFmt numFmtId="185" formatCode="&quot;TT$&quot;#,##0;[Red]\(&quot;TT$&quot;#,##0\);\-"/>
            </x14:dxf>
          </x14:cfRule>
          <x14:cfRule type="expression" priority="132" stopIfTrue="1" id="{FFA2B52F-DC59-4865-A8D9-07BC520A1768}">
            <xm:f>Inputs!$C$3="TND د.ت"</xm:f>
            <x14:dxf>
              <numFmt numFmtId="184" formatCode="&quot;د.ت&quot;#,##0;[Red]\(&quot;د.ت&quot;#,##0\);\-"/>
            </x14:dxf>
          </x14:cfRule>
          <x14:cfRule type="expression" priority="133" stopIfTrue="1" id="{D967EF8B-DC35-4DC1-B7ED-74C85F2406C4}">
            <xm:f>Inputs!$C$3="TRY ₺"</xm:f>
            <x14:dxf>
              <numFmt numFmtId="183" formatCode="&quot;₺&quot;#,##0;[Red]\(&quot;₺&quot;#,##0\);\-"/>
            </x14:dxf>
          </x14:cfRule>
          <x14:cfRule type="expression" priority="134" stopIfTrue="1" id="{BDBCCAB0-4230-40A2-9299-05961B289E17}">
            <xm:f>Inputs!$C$3="AED د.إ"</xm:f>
            <x14:dxf>
              <numFmt numFmtId="182" formatCode="&quot;د.إ&quot;#,##0;[Red]\(&quot;د.إ&quot;#,##0\);\-"/>
            </x14:dxf>
          </x14:cfRule>
          <x14:cfRule type="expression" priority="135" stopIfTrue="1" id="{40F65D73-51DE-4EA0-BB08-C05C7773C8D5}">
            <xm:f>Inputs!$C$3="UGX"</xm:f>
            <x14:dxf>
              <numFmt numFmtId="181" formatCode="&quot;UGX&quot;#,##0;[Red]\(&quot;UGX&quot;#,##0\);\-"/>
            </x14:dxf>
          </x14:cfRule>
          <x14:cfRule type="expression" priority="136" stopIfTrue="1" id="{FF50F469-C19C-4901-82FC-FA021EC5FA17}">
            <xm:f>Inputs!$C$3="UAH ₴"</xm:f>
            <x14:dxf>
              <numFmt numFmtId="180" formatCode="&quot;₴&quot;#,##0;[Red]\(&quot;₴&quot;#,##0\);\-"/>
            </x14:dxf>
          </x14:cfRule>
          <x14:cfRule type="expression" priority="137" stopIfTrue="1" id="{86EC0A63-6EF5-4DA8-854E-79ACC24891BC}">
            <xm:f>Inputs!$C$3="UYU $U"</xm:f>
            <x14:dxf>
              <numFmt numFmtId="179" formatCode="&quot;$U&quot;#,##0;[Red]\(&quot;$U&quot;#,##0\);\-"/>
            </x14:dxf>
          </x14:cfRule>
          <x14:cfRule type="expression" priority="138" stopIfTrue="1" id="{D627E422-9BDF-4CBE-8FCA-BC4B6D2EFC09}">
            <xm:f>Inputs!$C$3="UZS лв"</xm:f>
            <x14:dxf>
              <numFmt numFmtId="178" formatCode="&quot;лв&quot;#,##0;[Red]\(&quot;лв&quot;#,##0\);\-"/>
            </x14:dxf>
          </x14:cfRule>
          <x14:cfRule type="expression" priority="139" stopIfTrue="1" id="{2A9154A6-41DB-4FE4-B7C1-A5661C575F68}">
            <xm:f>Inputs!$C$3="VUV"</xm:f>
            <x14:dxf>
              <numFmt numFmtId="177" formatCode="&quot;VUV&quot;#,##0;[Red]\(&quot;VUV&quot;#,##0\);\-"/>
            </x14:dxf>
          </x14:cfRule>
          <x14:cfRule type="expression" priority="140" stopIfTrue="1" id="{18B5EF2D-F907-4282-AB11-2A9C1413CCA2}">
            <xm:f>Inputs!$C$3="VES Bs"</xm:f>
            <x14:dxf>
              <numFmt numFmtId="176" formatCode="&quot;Bs&quot;#,##0;[Red]\(&quot;Bs&quot;#,##0\);\-"/>
            </x14:dxf>
          </x14:cfRule>
          <x14:cfRule type="expression" priority="141" stopIfTrue="1" id="{DE036BC7-D519-4E24-86C5-B0340C00A8AC}">
            <xm:f>Inputs!$C$3="VND ₫"</xm:f>
            <x14:dxf>
              <numFmt numFmtId="175" formatCode="&quot;₫&quot;#,##0;[Red]\(&quot;₫&quot;#,##0\);\-"/>
            </x14:dxf>
          </x14:cfRule>
          <x14:cfRule type="expression" priority="142" stopIfTrue="1" id="{8146F587-65C1-42DE-A8EF-5C2DA63172B1}">
            <xm:f>Inputs!$C$3="XOF"</xm:f>
            <x14:dxf>
              <numFmt numFmtId="174" formatCode="&quot;XOF&quot;#,##0;[Red]\(&quot;XOF&quot;#,##0\);\-"/>
            </x14:dxf>
          </x14:cfRule>
          <x14:cfRule type="expression" priority="143" stopIfTrue="1" id="{C79B91B1-433C-44C6-B109-98C7B26B6F0B}">
            <xm:f>Inputs!$C$3="YER ﷼"</xm:f>
            <x14:dxf>
              <numFmt numFmtId="173" formatCode="&quot;﷼&quot;#,##0;[Red]\(&quot;﷼&quot;#,##0\);\-"/>
            </x14:dxf>
          </x14:cfRule>
          <x14:cfRule type="expression" priority="144" stopIfTrue="1" id="{F0C89944-BD16-4069-9600-97854BC67BBB}">
            <xm:f>Inputs!$C$3="ZMW £"</xm:f>
            <x14:dxf>
              <numFmt numFmtId="172" formatCode="&quot;£&quot;#,##0;[Red]\(&quot;£&quot;#,##0\);\-"/>
            </x14:dxf>
          </x14:cfRule>
          <xm:sqref>D4:D7 C14:E64 G14:I64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7507F0-D8B8-471B-B964-C25F0E12A214}">
  <sheetPr codeName="Sheet9">
    <pageSetUpPr fitToPage="1"/>
  </sheetPr>
  <dimension ref="A1:K150"/>
  <sheetViews>
    <sheetView view="pageBreakPreview" zoomScale="115" zoomScaleNormal="100" zoomScaleSheetLayoutView="115" workbookViewId="0">
      <pane ySplit="10" topLeftCell="A11" activePane="bottomLeft" state="frozen"/>
      <selection pane="bottomLeft" activeCell="C1" sqref="C1"/>
    </sheetView>
  </sheetViews>
  <sheetFormatPr defaultRowHeight="15" x14ac:dyDescent="0.25"/>
  <cols>
    <col min="1" max="1" width="5.140625" style="1" bestFit="1" customWidth="1"/>
    <col min="2" max="2" width="25.140625" style="6" customWidth="1"/>
    <col min="3" max="3" width="64.140625" style="1" bestFit="1" customWidth="1"/>
    <col min="4" max="4" width="39.28515625" style="1" bestFit="1" customWidth="1"/>
    <col min="5" max="5" width="14.85546875" style="1" bestFit="1" customWidth="1"/>
    <col min="6" max="6" width="11.28515625" style="7" bestFit="1" customWidth="1"/>
    <col min="7" max="7" width="10.5703125" style="1" bestFit="1" customWidth="1"/>
    <col min="8" max="8" width="5.140625" style="1" hidden="1" customWidth="1"/>
    <col min="9" max="9" width="9.140625" style="1"/>
    <col min="10" max="10" width="10" style="1" bestFit="1" customWidth="1"/>
    <col min="11" max="11" width="12.7109375" style="1" bestFit="1" customWidth="1"/>
    <col min="12" max="16384" width="9.140625" style="1"/>
  </cols>
  <sheetData>
    <row r="1" spans="1:9" x14ac:dyDescent="0.25">
      <c r="A1" s="10"/>
      <c r="B1" s="36" t="s">
        <v>43</v>
      </c>
      <c r="C1" s="44" t="s">
        <v>586</v>
      </c>
      <c r="D1" s="44" t="s">
        <v>44</v>
      </c>
      <c r="E1" s="128" t="str">
        <f t="array" aca="1" ref="E1" ca="1">RIGHT(CELL("filename",F1),LEN(CELL("filename",F1))-FIND("]",CELL("filename",F1)))</f>
        <v>EXCHANGE RATES</v>
      </c>
      <c r="F1" s="129"/>
      <c r="G1" s="130"/>
    </row>
    <row r="2" spans="1:9" x14ac:dyDescent="0.25">
      <c r="A2" s="11"/>
      <c r="B2" s="37"/>
      <c r="C2" s="45"/>
      <c r="D2" s="45" t="s">
        <v>46</v>
      </c>
      <c r="E2" s="39" t="s">
        <v>47</v>
      </c>
      <c r="F2" s="39" t="s">
        <v>48</v>
      </c>
      <c r="G2" s="96" t="s">
        <v>45</v>
      </c>
    </row>
    <row r="3" spans="1:9" x14ac:dyDescent="0.25">
      <c r="A3" s="11"/>
      <c r="B3" s="38" t="s">
        <v>51</v>
      </c>
      <c r="C3" s="45" t="str">
        <f t="array" aca="1" ref="C3" ca="1">"AES - "&amp;RIGHT(CELL("filename",D2),LEN(CELL("filename",D2))-FIND("]",CELL("filename",D2)))&amp;" - INTERNAL USE ONLY - VERSION 9.0"</f>
        <v>AES - EXCHANGE RATES - INTERNAL USE ONLY - VERSION 9.0</v>
      </c>
      <c r="D3" s="45" t="s">
        <v>49</v>
      </c>
      <c r="E3" s="45" t="s">
        <v>50</v>
      </c>
      <c r="F3" s="45" t="s">
        <v>50</v>
      </c>
      <c r="G3" s="53">
        <v>1</v>
      </c>
    </row>
    <row r="4" spans="1:9" x14ac:dyDescent="0.25">
      <c r="A4" s="11"/>
      <c r="B4" s="38"/>
      <c r="C4" s="45"/>
      <c r="D4" s="39" t="s">
        <v>52</v>
      </c>
      <c r="E4" s="40" t="s">
        <v>53</v>
      </c>
      <c r="F4" s="40" t="s">
        <v>54</v>
      </c>
      <c r="G4" s="41" t="s">
        <v>55</v>
      </c>
    </row>
    <row r="5" spans="1:9" ht="15.75" thickBot="1" x14ac:dyDescent="0.3">
      <c r="A5" s="12"/>
      <c r="B5" s="42" t="s">
        <v>56</v>
      </c>
      <c r="C5" s="46" t="str" cm="1">
        <f t="array" aca="1" ref="C5" ca="1">RIGHT(CELL("filename",D2),LEN(CELL("filename",D2))-FIND("]",CELL("filename",D2)))&amp;" - "&amp; TEXT(E5, "dddd - dd-mmmm-yyyy")</f>
        <v>EXCHANGE RATES - Friday - 26-June-2026</v>
      </c>
      <c r="D5" s="47">
        <v>1</v>
      </c>
      <c r="E5" s="95">
        <f ca="1">TODAY()</f>
        <v>46199</v>
      </c>
      <c r="F5" s="43" t="s">
        <v>57</v>
      </c>
      <c r="G5" s="35" t="s">
        <v>58</v>
      </c>
    </row>
    <row r="6" spans="1:9" s="3" customFormat="1" ht="16.5" thickTop="1" thickBot="1" x14ac:dyDescent="0.3">
      <c r="A6" s="48" t="s">
        <v>59</v>
      </c>
      <c r="B6" s="49" t="s">
        <v>575</v>
      </c>
      <c r="C6" s="50" t="s">
        <v>308</v>
      </c>
      <c r="D6" s="49" t="s">
        <v>391</v>
      </c>
      <c r="E6" s="49" t="s">
        <v>392</v>
      </c>
      <c r="F6" s="51" t="s">
        <v>309</v>
      </c>
      <c r="G6" s="52" t="s">
        <v>60</v>
      </c>
      <c r="H6" s="2" t="s">
        <v>59</v>
      </c>
    </row>
    <row r="7" spans="1:9" x14ac:dyDescent="0.25">
      <c r="A7" s="30">
        <v>1</v>
      </c>
      <c r="B7" s="31" t="str">
        <f t="shared" ref="B7:B39" si="0">IF(F7&amp;" "&amp;G7=F7&amp;" "&amp;F7,G7,F7&amp;" "&amp;G7)</f>
        <v>GBP £</v>
      </c>
      <c r="C7" s="32" t="s">
        <v>393</v>
      </c>
      <c r="D7" s="31">
        <f>VLOOKUP($C7,'Table 1'!$A$1:$E$148,3,FALSE)</f>
        <v>1</v>
      </c>
      <c r="E7" s="31">
        <f>VLOOKUP($C7,'Table 1'!$A$1:$E$148,4,FALSE)</f>
        <v>1</v>
      </c>
      <c r="F7" s="33" t="s">
        <v>68</v>
      </c>
      <c r="G7" s="34" t="s">
        <v>67</v>
      </c>
      <c r="H7" s="1">
        <v>1</v>
      </c>
      <c r="I7" s="3"/>
    </row>
    <row r="8" spans="1:9" x14ac:dyDescent="0.25">
      <c r="A8" s="8">
        <f>A7+1</f>
        <v>2</v>
      </c>
      <c r="B8" s="13" t="str">
        <f t="shared" si="0"/>
        <v>USD $</v>
      </c>
      <c r="C8" s="14" t="s">
        <v>61</v>
      </c>
      <c r="D8" s="13">
        <f>VLOOKUP($C8,'Table 1'!$A$1:$E$148,3,FALSE)</f>
        <v>1.312252</v>
      </c>
      <c r="E8" s="13">
        <f>VLOOKUP($C8,'Table 1'!$A$1:$E$148,4,FALSE)</f>
        <v>0.76204899999999998</v>
      </c>
      <c r="F8" s="15" t="s">
        <v>63</v>
      </c>
      <c r="G8" s="19" t="s">
        <v>62</v>
      </c>
      <c r="H8" s="1">
        <v>2</v>
      </c>
      <c r="I8" s="3"/>
    </row>
    <row r="9" spans="1:9" x14ac:dyDescent="0.25">
      <c r="A9" s="8">
        <f>A8+1</f>
        <v>3</v>
      </c>
      <c r="B9" s="26" t="str">
        <f t="shared" si="0"/>
        <v>EUR €</v>
      </c>
      <c r="C9" s="27" t="s">
        <v>64</v>
      </c>
      <c r="D9" s="26">
        <f>VLOOKUP($C9,'Table 1'!$A$1:$E$148,3,FALSE)</f>
        <v>1.13595</v>
      </c>
      <c r="E9" s="26">
        <f>VLOOKUP($C9,'Table 1'!$A$1:$E$148,4,FALSE)</f>
        <v>0.88031999999999999</v>
      </c>
      <c r="F9" s="28" t="s">
        <v>66</v>
      </c>
      <c r="G9" s="29" t="s">
        <v>65</v>
      </c>
      <c r="H9" s="1">
        <v>3</v>
      </c>
      <c r="I9" s="3"/>
    </row>
    <row r="10" spans="1:9" ht="15.75" thickBot="1" x14ac:dyDescent="0.3">
      <c r="A10" s="9">
        <f t="shared" ref="A10:A73" si="1">A9+1</f>
        <v>4</v>
      </c>
      <c r="B10" s="22" t="str">
        <f t="shared" si="0"/>
        <v>SEK kr</v>
      </c>
      <c r="C10" s="23" t="s">
        <v>271</v>
      </c>
      <c r="D10" s="22">
        <f>VLOOKUP($C10,'Table 1'!$A$1:$E$148,3,FALSE)</f>
        <v>12.528349</v>
      </c>
      <c r="E10" s="22">
        <f>VLOOKUP($C10,'Table 1'!$A$1:$E$148,4,FALSE)</f>
        <v>7.9819000000000001E-2</v>
      </c>
      <c r="F10" s="24" t="s">
        <v>272</v>
      </c>
      <c r="G10" s="25" t="s">
        <v>135</v>
      </c>
      <c r="I10" s="3"/>
    </row>
    <row r="11" spans="1:9" x14ac:dyDescent="0.25">
      <c r="A11" s="20">
        <f t="shared" si="1"/>
        <v>5</v>
      </c>
      <c r="B11" s="16" t="str">
        <f t="shared" si="0"/>
        <v>AUD $</v>
      </c>
      <c r="C11" s="17" t="s">
        <v>69</v>
      </c>
      <c r="D11" s="16">
        <f>VLOOKUP($C11,'Table 1'!$A$1:$E$148,3,FALSE)</f>
        <v>2.0249999999999999</v>
      </c>
      <c r="E11" s="16">
        <f>VLOOKUP($C11,'Table 1'!$A$1:$E$148,4,FALSE)</f>
        <v>0.49382700000000002</v>
      </c>
      <c r="F11" s="18" t="s">
        <v>70</v>
      </c>
      <c r="G11" s="21" t="s">
        <v>62</v>
      </c>
      <c r="H11" s="1">
        <v>4</v>
      </c>
      <c r="I11" s="3"/>
    </row>
    <row r="12" spans="1:9" x14ac:dyDescent="0.25">
      <c r="A12" s="8">
        <f t="shared" si="1"/>
        <v>6</v>
      </c>
      <c r="B12" s="13" t="str">
        <f t="shared" si="0"/>
        <v>CAD $</v>
      </c>
      <c r="C12" s="14" t="s">
        <v>71</v>
      </c>
      <c r="D12" s="13">
        <f>VLOOKUP($C12,'Table 1'!$A$1:$E$148,3,FALSE)</f>
        <v>1.850325</v>
      </c>
      <c r="E12" s="13">
        <f>VLOOKUP($C12,'Table 1'!$A$1:$E$148,4,FALSE)</f>
        <v>0.54044599999999998</v>
      </c>
      <c r="F12" s="15" t="s">
        <v>72</v>
      </c>
      <c r="G12" s="19" t="s">
        <v>62</v>
      </c>
      <c r="H12" s="1">
        <v>5</v>
      </c>
      <c r="I12" s="3"/>
    </row>
    <row r="13" spans="1:9" x14ac:dyDescent="0.25">
      <c r="A13" s="8">
        <f t="shared" si="1"/>
        <v>7</v>
      </c>
      <c r="B13" s="13" t="str">
        <f t="shared" si="0"/>
        <v>JPY ¥</v>
      </c>
      <c r="C13" s="14" t="s">
        <v>73</v>
      </c>
      <c r="D13" s="13">
        <f>VLOOKUP($C13,'Table 1'!$A$1:$E$148,3,FALSE)</f>
        <v>201.06467900000001</v>
      </c>
      <c r="E13" s="13">
        <f>VLOOKUP($C13,'Table 1'!$A$1:$E$148,4,FALSE)</f>
        <v>4.9740000000000001E-3</v>
      </c>
      <c r="F13" s="15" t="s">
        <v>75</v>
      </c>
      <c r="G13" s="19" t="s">
        <v>74</v>
      </c>
      <c r="H13" s="1">
        <v>6</v>
      </c>
      <c r="I13" s="3"/>
    </row>
    <row r="14" spans="1:9" x14ac:dyDescent="0.25">
      <c r="A14" s="8">
        <f t="shared" si="1"/>
        <v>8</v>
      </c>
      <c r="B14" s="13" t="str">
        <f t="shared" si="0"/>
        <v>CHF</v>
      </c>
      <c r="C14" s="14" t="s">
        <v>77</v>
      </c>
      <c r="D14" s="13">
        <f>VLOOKUP($C14,'Table 1'!$A$1:$E$148,3,FALSE)</f>
        <v>1.058217</v>
      </c>
      <c r="E14" s="13">
        <f>VLOOKUP($C14,'Table 1'!$A$1:$E$148,4,FALSE)</f>
        <v>0.94498599999999999</v>
      </c>
      <c r="F14" s="15" t="s">
        <v>76</v>
      </c>
      <c r="G14" s="19" t="s">
        <v>76</v>
      </c>
      <c r="H14" s="1">
        <v>7</v>
      </c>
    </row>
    <row r="15" spans="1:9" x14ac:dyDescent="0.25">
      <c r="A15" s="8">
        <f t="shared" si="1"/>
        <v>9</v>
      </c>
      <c r="B15" s="13" t="str">
        <f t="shared" si="0"/>
        <v>KMF</v>
      </c>
      <c r="C15" s="14" t="s">
        <v>475</v>
      </c>
      <c r="D15" s="13">
        <f>VLOOKUP($C15,'Table 1'!$A$1:$E$148,3,FALSE)</f>
        <v>558.41689599999995</v>
      </c>
      <c r="E15" s="13">
        <f>VLOOKUP($C15,'Table 1'!$A$1:$E$148,4,FALSE)</f>
        <v>1.7910000000000001E-3</v>
      </c>
      <c r="F15" s="15" t="s">
        <v>78</v>
      </c>
      <c r="G15" s="19" t="s">
        <v>78</v>
      </c>
      <c r="H15" s="1">
        <v>8</v>
      </c>
    </row>
    <row r="16" spans="1:9" x14ac:dyDescent="0.25">
      <c r="A16" s="8">
        <f t="shared" si="1"/>
        <v>10</v>
      </c>
      <c r="B16" s="13" t="str">
        <f t="shared" si="0"/>
        <v>AFN ؋</v>
      </c>
      <c r="C16" s="14" t="s">
        <v>395</v>
      </c>
      <c r="D16" s="13">
        <f>VLOOKUP($C16,'Table 1'!$A$1:$E$148,3,FALSE)</f>
        <v>87.090936999999997</v>
      </c>
      <c r="E16" s="13">
        <f>VLOOKUP($C16,'Table 1'!$A$1:$E$148,4,FALSE)</f>
        <v>1.1481999999999999E-2</v>
      </c>
      <c r="F16" s="15" t="s">
        <v>396</v>
      </c>
      <c r="G16" s="19" t="s">
        <v>79</v>
      </c>
      <c r="H16" s="1">
        <v>9</v>
      </c>
    </row>
    <row r="17" spans="1:8" x14ac:dyDescent="0.25">
      <c r="A17" s="8">
        <f t="shared" si="1"/>
        <v>11</v>
      </c>
      <c r="B17" s="13" t="str">
        <f t="shared" si="0"/>
        <v>ALL L</v>
      </c>
      <c r="C17" s="14" t="s">
        <v>398</v>
      </c>
      <c r="D17" s="13">
        <f>VLOOKUP($C17,'Table 1'!$A$1:$E$148,3,FALSE)</f>
        <v>109.84053900000001</v>
      </c>
      <c r="E17" s="13">
        <f>VLOOKUP($C17,'Table 1'!$A$1:$E$148,4,FALSE)</f>
        <v>9.1039999999999992E-3</v>
      </c>
      <c r="F17" s="15" t="s">
        <v>399</v>
      </c>
      <c r="G17" s="19" t="s">
        <v>80</v>
      </c>
      <c r="H17" s="1">
        <v>10</v>
      </c>
    </row>
    <row r="18" spans="1:8" x14ac:dyDescent="0.25">
      <c r="A18" s="8">
        <f t="shared" si="1"/>
        <v>12</v>
      </c>
      <c r="B18" s="13" t="str">
        <f t="shared" si="0"/>
        <v>DZD دج</v>
      </c>
      <c r="C18" s="14" t="s">
        <v>81</v>
      </c>
      <c r="D18" s="13">
        <f>VLOOKUP($C18,'Table 1'!$A$1:$E$148,3,FALSE)</f>
        <v>171.27266</v>
      </c>
      <c r="E18" s="13">
        <f>VLOOKUP($C18,'Table 1'!$A$1:$E$148,4,FALSE)</f>
        <v>5.8389999999999996E-3</v>
      </c>
      <c r="F18" s="15" t="s">
        <v>83</v>
      </c>
      <c r="G18" s="19" t="s">
        <v>82</v>
      </c>
      <c r="H18" s="1">
        <v>11</v>
      </c>
    </row>
    <row r="19" spans="1:8" x14ac:dyDescent="0.25">
      <c r="A19" s="8">
        <f t="shared" si="1"/>
        <v>13</v>
      </c>
      <c r="B19" s="13" t="str">
        <f t="shared" si="0"/>
        <v>AOA Kz</v>
      </c>
      <c r="C19" s="14" t="s">
        <v>401</v>
      </c>
      <c r="D19" s="13">
        <f>VLOOKUP($C19,'Table 1'!$A$1:$E$148,3,FALSE)</f>
        <v>1205.646628</v>
      </c>
      <c r="E19" s="13">
        <f>VLOOKUP($C19,'Table 1'!$A$1:$E$148,4,FALSE)</f>
        <v>8.2899999999999998E-4</v>
      </c>
      <c r="F19" s="15" t="s">
        <v>402</v>
      </c>
      <c r="G19" s="19" t="s">
        <v>84</v>
      </c>
      <c r="H19" s="1">
        <v>12</v>
      </c>
    </row>
    <row r="20" spans="1:8" x14ac:dyDescent="0.25">
      <c r="A20" s="8">
        <f t="shared" si="1"/>
        <v>14</v>
      </c>
      <c r="B20" s="13" t="str">
        <f t="shared" si="0"/>
        <v>ARS $</v>
      </c>
      <c r="C20" s="14" t="s">
        <v>85</v>
      </c>
      <c r="D20" s="13">
        <f>VLOOKUP($C20,'Table 1'!$A$1:$E$148,3,FALSE)</f>
        <v>1902.7020560000001</v>
      </c>
      <c r="E20" s="13">
        <f>VLOOKUP($C20,'Table 1'!$A$1:$E$148,4,FALSE)</f>
        <v>5.2599999999999999E-4</v>
      </c>
      <c r="F20" s="15" t="s">
        <v>86</v>
      </c>
      <c r="G20" s="19" t="s">
        <v>62</v>
      </c>
      <c r="H20" s="1">
        <v>13</v>
      </c>
    </row>
    <row r="21" spans="1:8" x14ac:dyDescent="0.25">
      <c r="A21" s="8">
        <f t="shared" si="1"/>
        <v>15</v>
      </c>
      <c r="B21" s="13" t="str">
        <f t="shared" si="0"/>
        <v>AMD ֏</v>
      </c>
      <c r="C21" s="14" t="s">
        <v>87</v>
      </c>
      <c r="D21" s="13">
        <f>VLOOKUP($C21,'Table 1'!$A$1:$E$148,3,FALSE)</f>
        <v>501.98386499999998</v>
      </c>
      <c r="E21" s="13">
        <f>VLOOKUP($C21,'Table 1'!$A$1:$E$148,4,FALSE)</f>
        <v>1.9919999999999998E-3</v>
      </c>
      <c r="F21" s="15" t="s">
        <v>89</v>
      </c>
      <c r="G21" s="19" t="s">
        <v>88</v>
      </c>
      <c r="H21" s="1">
        <v>14</v>
      </c>
    </row>
    <row r="22" spans="1:8" x14ac:dyDescent="0.25">
      <c r="A22" s="8">
        <f t="shared" si="1"/>
        <v>16</v>
      </c>
      <c r="B22" s="13" t="str">
        <f t="shared" si="0"/>
        <v>AWG ƒ</v>
      </c>
      <c r="C22" s="14" t="s">
        <v>404</v>
      </c>
      <c r="D22" s="13">
        <f>VLOOKUP($C22,'Table 1'!$A$1:$E$148,3,FALSE)</f>
        <v>2.3489100000000001</v>
      </c>
      <c r="E22" s="13">
        <f>VLOOKUP($C22,'Table 1'!$A$1:$E$148,4,FALSE)</f>
        <v>0.42572900000000002</v>
      </c>
      <c r="F22" s="15" t="s">
        <v>405</v>
      </c>
      <c r="G22" s="19" t="s">
        <v>90</v>
      </c>
      <c r="H22" s="1">
        <v>15</v>
      </c>
    </row>
    <row r="23" spans="1:8" x14ac:dyDescent="0.25">
      <c r="A23" s="8">
        <f t="shared" si="1"/>
        <v>17</v>
      </c>
      <c r="B23" s="13" t="str">
        <f t="shared" si="0"/>
        <v>AZN ман</v>
      </c>
      <c r="C23" s="14" t="s">
        <v>91</v>
      </c>
      <c r="D23" s="13">
        <f>VLOOKUP($C23,'Table 1'!$A$1:$E$148,3,FALSE)</f>
        <v>2.2308590000000001</v>
      </c>
      <c r="E23" s="13">
        <f>VLOOKUP($C23,'Table 1'!$A$1:$E$148,4,FALSE)</f>
        <v>0.44825799999999999</v>
      </c>
      <c r="F23" s="15" t="s">
        <v>93</v>
      </c>
      <c r="G23" s="19" t="s">
        <v>92</v>
      </c>
      <c r="H23" s="1">
        <v>16</v>
      </c>
    </row>
    <row r="24" spans="1:8" x14ac:dyDescent="0.25">
      <c r="A24" s="8">
        <f t="shared" si="1"/>
        <v>18</v>
      </c>
      <c r="B24" s="13" t="str">
        <f t="shared" si="0"/>
        <v>BSD $</v>
      </c>
      <c r="C24" s="14" t="s">
        <v>419</v>
      </c>
      <c r="D24" s="13">
        <f>VLOOKUP($C24,'Table 1'!$A$1:$E$148,3,FALSE)</f>
        <v>1.312252</v>
      </c>
      <c r="E24" s="13">
        <f>VLOOKUP($C24,'Table 1'!$A$1:$E$148,4,FALSE)</f>
        <v>0.76204899999999998</v>
      </c>
      <c r="F24" s="15" t="s">
        <v>420</v>
      </c>
      <c r="G24" s="19" t="s">
        <v>62</v>
      </c>
      <c r="H24" s="1">
        <v>17</v>
      </c>
    </row>
    <row r="25" spans="1:8" x14ac:dyDescent="0.25">
      <c r="A25" s="8">
        <f t="shared" si="1"/>
        <v>19</v>
      </c>
      <c r="B25" s="13" t="str">
        <f t="shared" si="0"/>
        <v>BHD .د.ب</v>
      </c>
      <c r="C25" s="14" t="s">
        <v>94</v>
      </c>
      <c r="D25" s="13">
        <f>VLOOKUP($C25,'Table 1'!$A$1:$E$148,3,FALSE)</f>
        <v>0.493755</v>
      </c>
      <c r="E25" s="13">
        <f>VLOOKUP($C25,'Table 1'!$A$1:$E$148,4,FALSE)</f>
        <v>2.0252979999999998</v>
      </c>
      <c r="F25" s="15" t="s">
        <v>96</v>
      </c>
      <c r="G25" s="19" t="s">
        <v>95</v>
      </c>
      <c r="H25" s="1">
        <v>18</v>
      </c>
    </row>
    <row r="26" spans="1:8" x14ac:dyDescent="0.25">
      <c r="A26" s="8">
        <f t="shared" si="1"/>
        <v>20</v>
      </c>
      <c r="B26" s="13" t="str">
        <f t="shared" si="0"/>
        <v>BDT</v>
      </c>
      <c r="C26" s="14" t="s">
        <v>98</v>
      </c>
      <c r="D26" s="13">
        <f>VLOOKUP($C26,'Table 1'!$A$1:$E$148,3,FALSE)</f>
        <v>160.10448500000001</v>
      </c>
      <c r="E26" s="13">
        <f>VLOOKUP($C26,'Table 1'!$A$1:$E$148,4,FALSE)</f>
        <v>6.2459999999999998E-3</v>
      </c>
      <c r="F26" s="15" t="s">
        <v>97</v>
      </c>
      <c r="G26" s="19" t="s">
        <v>97</v>
      </c>
      <c r="H26" s="1">
        <v>19</v>
      </c>
    </row>
    <row r="27" spans="1:8" x14ac:dyDescent="0.25">
      <c r="A27" s="8">
        <f t="shared" si="1"/>
        <v>21</v>
      </c>
      <c r="B27" s="13" t="str">
        <f t="shared" si="0"/>
        <v>BBD $</v>
      </c>
      <c r="C27" s="14" t="s">
        <v>410</v>
      </c>
      <c r="D27" s="13">
        <f>VLOOKUP($C27,'Table 1'!$A$1:$E$148,3,FALSE)</f>
        <v>2.6245039999999999</v>
      </c>
      <c r="E27" s="13">
        <f>VLOOKUP($C27,'Table 1'!$A$1:$E$148,4,FALSE)</f>
        <v>0.38102399999999997</v>
      </c>
      <c r="F27" s="15" t="s">
        <v>411</v>
      </c>
      <c r="G27" s="19" t="s">
        <v>62</v>
      </c>
      <c r="H27" s="1">
        <v>20</v>
      </c>
    </row>
    <row r="28" spans="1:8" x14ac:dyDescent="0.25">
      <c r="A28" s="8">
        <f t="shared" si="1"/>
        <v>22</v>
      </c>
      <c r="B28" s="13" t="str">
        <f t="shared" si="0"/>
        <v>BYN Br</v>
      </c>
      <c r="C28" s="14" t="s">
        <v>99</v>
      </c>
      <c r="D28" s="13">
        <f>VLOOKUP($C28,'Table 1'!$A$1:$E$148,3,FALSE)</f>
        <v>4.4722270000000002</v>
      </c>
      <c r="E28" s="13">
        <f>VLOOKUP($C28,'Table 1'!$A$1:$E$148,4,FALSE)</f>
        <v>0.223602</v>
      </c>
      <c r="F28" s="15" t="s">
        <v>101</v>
      </c>
      <c r="G28" s="19" t="s">
        <v>100</v>
      </c>
      <c r="H28" s="1">
        <v>21</v>
      </c>
    </row>
    <row r="29" spans="1:8" x14ac:dyDescent="0.25">
      <c r="A29" s="8">
        <f t="shared" si="1"/>
        <v>23</v>
      </c>
      <c r="B29" s="13" t="str">
        <f t="shared" si="0"/>
        <v>BZD BZ$</v>
      </c>
      <c r="C29" s="14" t="s">
        <v>425</v>
      </c>
      <c r="D29" s="13">
        <f>VLOOKUP($C29,'Table 1'!$A$1:$E$148,3,FALSE)</f>
        <v>2.6245039999999999</v>
      </c>
      <c r="E29" s="13">
        <f>VLOOKUP($C29,'Table 1'!$A$1:$E$148,4,FALSE)</f>
        <v>0.38102399999999997</v>
      </c>
      <c r="F29" s="15" t="s">
        <v>426</v>
      </c>
      <c r="G29" s="19" t="s">
        <v>102</v>
      </c>
      <c r="H29" s="1">
        <v>22</v>
      </c>
    </row>
    <row r="30" spans="1:8" x14ac:dyDescent="0.25">
      <c r="A30" s="8">
        <f t="shared" si="1"/>
        <v>24</v>
      </c>
      <c r="B30" s="13" t="str">
        <f t="shared" si="0"/>
        <v>BOB $b</v>
      </c>
      <c r="C30" s="14" t="s">
        <v>103</v>
      </c>
      <c r="D30" s="13">
        <f>VLOOKUP($C30,'Table 1'!$A$1:$E$148,3,FALSE)</f>
        <v>9.0669129999999996</v>
      </c>
      <c r="E30" s="13">
        <f>VLOOKUP($C30,'Table 1'!$A$1:$E$148,4,FALSE)</f>
        <v>0.110291</v>
      </c>
      <c r="F30" s="15" t="s">
        <v>105</v>
      </c>
      <c r="G30" s="19" t="s">
        <v>104</v>
      </c>
      <c r="H30" s="1">
        <v>23</v>
      </c>
    </row>
    <row r="31" spans="1:8" x14ac:dyDescent="0.25">
      <c r="A31" s="8">
        <f t="shared" si="1"/>
        <v>25</v>
      </c>
      <c r="B31" s="13" t="str">
        <f t="shared" si="0"/>
        <v>BAM KM</v>
      </c>
      <c r="C31" s="14" t="s">
        <v>407</v>
      </c>
      <c r="D31" s="13">
        <f>VLOOKUP($C31,'Table 1'!$A$1:$E$148,3,FALSE)</f>
        <v>2.2200000000000002</v>
      </c>
      <c r="E31" s="13">
        <f>VLOOKUP($C31,'Table 1'!$A$1:$E$148,4,FALSE)</f>
        <v>0.45045000000000002</v>
      </c>
      <c r="F31" s="15" t="s">
        <v>408</v>
      </c>
      <c r="G31" s="19" t="s">
        <v>106</v>
      </c>
      <c r="H31" s="1">
        <v>24</v>
      </c>
    </row>
    <row r="32" spans="1:8" x14ac:dyDescent="0.25">
      <c r="A32" s="8">
        <f t="shared" si="1"/>
        <v>26</v>
      </c>
      <c r="B32" s="13" t="str">
        <f t="shared" si="0"/>
        <v>BWP P</v>
      </c>
      <c r="C32" s="14" t="s">
        <v>422</v>
      </c>
      <c r="D32" s="13">
        <f>VLOOKUP($C32,'Table 1'!$A$1:$E$148,3,FALSE)</f>
        <v>18.456434000000002</v>
      </c>
      <c r="E32" s="13">
        <f>VLOOKUP($C32,'Table 1'!$A$1:$E$148,4,FALSE)</f>
        <v>5.4182000000000001E-2</v>
      </c>
      <c r="F32" s="15" t="s">
        <v>423</v>
      </c>
      <c r="G32" s="19" t="s">
        <v>107</v>
      </c>
      <c r="H32" s="1">
        <v>25</v>
      </c>
    </row>
    <row r="33" spans="1:8" x14ac:dyDescent="0.25">
      <c r="A33" s="8">
        <f t="shared" si="1"/>
        <v>27</v>
      </c>
      <c r="B33" s="13" t="str">
        <f t="shared" si="0"/>
        <v>BRL R$</v>
      </c>
      <c r="C33" s="14" t="s">
        <v>108</v>
      </c>
      <c r="D33" s="13">
        <f>VLOOKUP($C33,'Table 1'!$A$1:$E$148,3,FALSE)</f>
        <v>7.0265979999999999</v>
      </c>
      <c r="E33" s="13">
        <f>VLOOKUP($C33,'Table 1'!$A$1:$E$148,4,FALSE)</f>
        <v>0.142316</v>
      </c>
      <c r="F33" s="15" t="s">
        <v>110</v>
      </c>
      <c r="G33" s="19" t="s">
        <v>109</v>
      </c>
      <c r="H33" s="1">
        <v>26</v>
      </c>
    </row>
    <row r="34" spans="1:8" x14ac:dyDescent="0.25">
      <c r="A34" s="8">
        <f t="shared" si="1"/>
        <v>28</v>
      </c>
      <c r="B34" s="13" t="str">
        <f t="shared" si="0"/>
        <v>BND $</v>
      </c>
      <c r="C34" s="14" t="s">
        <v>416</v>
      </c>
      <c r="D34" s="13">
        <f>VLOOKUP($C34,'Table 1'!$A$1:$E$148,3,FALSE)</f>
        <v>1.708618</v>
      </c>
      <c r="E34" s="13">
        <f>VLOOKUP($C34,'Table 1'!$A$1:$E$148,4,FALSE)</f>
        <v>0.58526800000000001</v>
      </c>
      <c r="F34" s="15" t="s">
        <v>417</v>
      </c>
      <c r="G34" s="19" t="s">
        <v>62</v>
      </c>
      <c r="H34" s="1">
        <v>27</v>
      </c>
    </row>
    <row r="35" spans="1:8" x14ac:dyDescent="0.25">
      <c r="A35" s="8">
        <f t="shared" si="1"/>
        <v>29</v>
      </c>
      <c r="B35" s="13" t="str">
        <f t="shared" si="0"/>
        <v>BGN лв</v>
      </c>
      <c r="C35" s="14" t="s">
        <v>111</v>
      </c>
      <c r="D35" s="13">
        <f>VLOOKUP($C35,'Table 1'!$A$1:$E$148,3,FALSE)</f>
        <v>2.220259</v>
      </c>
      <c r="E35" s="13">
        <f>VLOOKUP($C35,'Table 1'!$A$1:$E$148,4,FALSE)</f>
        <v>0.45039800000000002</v>
      </c>
      <c r="F35" s="15" t="s">
        <v>113</v>
      </c>
      <c r="G35" s="19" t="s">
        <v>112</v>
      </c>
      <c r="H35" s="1">
        <v>28</v>
      </c>
    </row>
    <row r="36" spans="1:8" x14ac:dyDescent="0.25">
      <c r="A36" s="8">
        <f t="shared" si="1"/>
        <v>30</v>
      </c>
      <c r="B36" s="13" t="str">
        <f t="shared" si="0"/>
        <v>BIF Fbu</v>
      </c>
      <c r="C36" s="14" t="s">
        <v>413</v>
      </c>
      <c r="D36" s="13">
        <f>VLOOKUP($C36,'Table 1'!$A$1:$E$148,3,FALSE)</f>
        <v>3887.1144680000002</v>
      </c>
      <c r="E36" s="13">
        <f>VLOOKUP($C36,'Table 1'!$A$1:$E$148,4,FALSE)</f>
        <v>2.5700000000000001E-4</v>
      </c>
      <c r="F36" s="15" t="s">
        <v>414</v>
      </c>
      <c r="G36" s="19" t="s">
        <v>114</v>
      </c>
      <c r="H36" s="1">
        <v>29</v>
      </c>
    </row>
    <row r="37" spans="1:8" x14ac:dyDescent="0.25">
      <c r="A37" s="8">
        <f t="shared" si="1"/>
        <v>31</v>
      </c>
      <c r="B37" s="13" t="str">
        <f t="shared" si="0"/>
        <v>KHR ៛</v>
      </c>
      <c r="C37" s="14" t="s">
        <v>472</v>
      </c>
      <c r="D37" s="13">
        <f>VLOOKUP($C37,'Table 1'!$A$1:$E$148,3,FALSE)</f>
        <v>5277.4082989999997</v>
      </c>
      <c r="E37" s="13">
        <f>VLOOKUP($C37,'Table 1'!$A$1:$E$148,4,FALSE)</f>
        <v>1.8900000000000001E-4</v>
      </c>
      <c r="F37" s="15" t="s">
        <v>473</v>
      </c>
      <c r="G37" s="19" t="s">
        <v>115</v>
      </c>
      <c r="H37" s="1">
        <v>30</v>
      </c>
    </row>
    <row r="38" spans="1:8" x14ac:dyDescent="0.25">
      <c r="A38" s="8">
        <f t="shared" si="1"/>
        <v>32</v>
      </c>
      <c r="B38" s="13" t="str">
        <f t="shared" si="0"/>
        <v>CVE</v>
      </c>
      <c r="C38" s="14" t="s">
        <v>433</v>
      </c>
      <c r="D38" s="13">
        <f>VLOOKUP($C38,'Table 1'!$A$1:$E$148,3,FALSE)</f>
        <v>125.158283</v>
      </c>
      <c r="E38" s="13">
        <f>VLOOKUP($C38,'Table 1'!$A$1:$E$148,4,FALSE)</f>
        <v>7.9900000000000006E-3</v>
      </c>
      <c r="F38" s="15" t="s">
        <v>116</v>
      </c>
      <c r="G38" s="19" t="s">
        <v>116</v>
      </c>
      <c r="H38" s="1">
        <v>31</v>
      </c>
    </row>
    <row r="39" spans="1:8" x14ac:dyDescent="0.25">
      <c r="A39" s="8">
        <f t="shared" si="1"/>
        <v>33</v>
      </c>
      <c r="B39" s="13" t="str">
        <f t="shared" si="0"/>
        <v>XAF</v>
      </c>
      <c r="C39" s="14" t="s">
        <v>118</v>
      </c>
      <c r="D39" s="13">
        <f>VLOOKUP($C39,'Table 1'!$A$1:$E$148,3,FALSE)</f>
        <v>744.55586200000005</v>
      </c>
      <c r="E39" s="13">
        <f>VLOOKUP($C39,'Table 1'!$A$1:$E$148,4,FALSE)</f>
        <v>1.343E-3</v>
      </c>
      <c r="F39" s="15" t="s">
        <v>117</v>
      </c>
      <c r="G39" s="19" t="s">
        <v>117</v>
      </c>
      <c r="H39" s="1">
        <v>32</v>
      </c>
    </row>
    <row r="40" spans="1:8" x14ac:dyDescent="0.25">
      <c r="A40" s="8">
        <f t="shared" si="1"/>
        <v>34</v>
      </c>
      <c r="B40" s="13" t="str">
        <f t="shared" ref="B40:B71" si="2">IF(F40&amp;" "&amp;G40=F40&amp;" "&amp;F40,G40,F40&amp;" "&amp;G40)</f>
        <v>XPF ₣</v>
      </c>
      <c r="C40" s="14" t="s">
        <v>566</v>
      </c>
      <c r="D40" s="13">
        <f>VLOOKUP($C40,'Table 1'!$A$1:$E$148,3,FALSE)</f>
        <v>135.44960499999999</v>
      </c>
      <c r="E40" s="13">
        <f>VLOOKUP($C40,'Table 1'!$A$1:$E$148,4,FALSE)</f>
        <v>7.3829999999999998E-3</v>
      </c>
      <c r="F40" s="15" t="s">
        <v>567</v>
      </c>
      <c r="G40" s="19" t="s">
        <v>119</v>
      </c>
      <c r="H40" s="1">
        <v>33</v>
      </c>
    </row>
    <row r="41" spans="1:8" x14ac:dyDescent="0.25">
      <c r="A41" s="8">
        <f t="shared" si="1"/>
        <v>35</v>
      </c>
      <c r="B41" s="13" t="str">
        <f t="shared" si="2"/>
        <v>CLP $</v>
      </c>
      <c r="C41" s="14" t="s">
        <v>120</v>
      </c>
      <c r="D41" s="13">
        <f>VLOOKUP($C41,'Table 1'!$A$1:$E$148,3,FALSE)</f>
        <v>1238.8767809999999</v>
      </c>
      <c r="E41" s="13">
        <f>VLOOKUP($C41,'Table 1'!$A$1:$E$148,4,FALSE)</f>
        <v>8.0699999999999999E-4</v>
      </c>
      <c r="F41" s="15" t="s">
        <v>121</v>
      </c>
      <c r="G41" s="19" t="s">
        <v>62</v>
      </c>
      <c r="H41" s="1">
        <v>34</v>
      </c>
    </row>
    <row r="42" spans="1:8" x14ac:dyDescent="0.25">
      <c r="A42" s="8">
        <f t="shared" si="1"/>
        <v>36</v>
      </c>
      <c r="B42" s="13" t="str">
        <f t="shared" si="2"/>
        <v>CNY ¥</v>
      </c>
      <c r="C42" s="14" t="s">
        <v>122</v>
      </c>
      <c r="D42" s="13">
        <f>VLOOKUP($C42,'Table 1'!$A$1:$E$148,3,FALSE)</f>
        <v>9.3462589999999999</v>
      </c>
      <c r="E42" s="13">
        <f>VLOOKUP($C42,'Table 1'!$A$1:$E$148,4,FALSE)</f>
        <v>0.10699500000000001</v>
      </c>
      <c r="F42" s="15" t="s">
        <v>123</v>
      </c>
      <c r="G42" s="19" t="s">
        <v>74</v>
      </c>
      <c r="H42" s="1">
        <v>35</v>
      </c>
    </row>
    <row r="43" spans="1:8" x14ac:dyDescent="0.25">
      <c r="A43" s="8">
        <f t="shared" si="1"/>
        <v>37</v>
      </c>
      <c r="B43" s="13" t="str">
        <f t="shared" si="2"/>
        <v>COP $</v>
      </c>
      <c r="C43" s="14" t="s">
        <v>124</v>
      </c>
      <c r="D43" s="13">
        <f>VLOOKUP($C43,'Table 1'!$A$1:$E$148,3,FALSE)</f>
        <v>4972.4419939999998</v>
      </c>
      <c r="E43" s="13">
        <f>VLOOKUP($C43,'Table 1'!$A$1:$E$148,4,FALSE)</f>
        <v>2.0100000000000001E-4</v>
      </c>
      <c r="F43" s="15" t="s">
        <v>125</v>
      </c>
      <c r="G43" s="19" t="s">
        <v>62</v>
      </c>
      <c r="H43" s="1">
        <v>36</v>
      </c>
    </row>
    <row r="44" spans="1:8" x14ac:dyDescent="0.25">
      <c r="A44" s="8">
        <f t="shared" si="1"/>
        <v>38</v>
      </c>
      <c r="B44" s="13" t="str">
        <f t="shared" si="2"/>
        <v>CDF</v>
      </c>
      <c r="C44" s="14" t="s">
        <v>428</v>
      </c>
      <c r="D44" s="13">
        <f>VLOOKUP($C44,'Table 1'!$A$1:$E$148,3,FALSE)</f>
        <v>2871.6742650000001</v>
      </c>
      <c r="E44" s="13">
        <f>VLOOKUP($C44,'Table 1'!$A$1:$E$148,4,FALSE)</f>
        <v>3.48E-4</v>
      </c>
      <c r="F44" s="15" t="s">
        <v>126</v>
      </c>
      <c r="G44" s="19" t="s">
        <v>126</v>
      </c>
      <c r="H44" s="1">
        <v>37</v>
      </c>
    </row>
    <row r="45" spans="1:8" x14ac:dyDescent="0.25">
      <c r="A45" s="8">
        <f t="shared" si="1"/>
        <v>39</v>
      </c>
      <c r="B45" s="13" t="str">
        <f t="shared" si="2"/>
        <v>CRC ₡</v>
      </c>
      <c r="C45" s="14" t="s">
        <v>127</v>
      </c>
      <c r="D45" s="13">
        <f>VLOOKUP($C45,'Table 1'!$A$1:$E$148,3,FALSE)</f>
        <v>659.51147300000002</v>
      </c>
      <c r="E45" s="13">
        <f>VLOOKUP($C45,'Table 1'!$A$1:$E$148,4,FALSE)</f>
        <v>1.516E-3</v>
      </c>
      <c r="F45" s="15" t="s">
        <v>129</v>
      </c>
      <c r="G45" s="19" t="s">
        <v>128</v>
      </c>
      <c r="H45" s="1">
        <v>38</v>
      </c>
    </row>
    <row r="46" spans="1:8" x14ac:dyDescent="0.25">
      <c r="A46" s="8">
        <f t="shared" si="1"/>
        <v>40</v>
      </c>
      <c r="B46" s="13" t="str">
        <f t="shared" si="2"/>
        <v>CUP ₱</v>
      </c>
      <c r="C46" s="14" t="s">
        <v>430</v>
      </c>
      <c r="D46" s="13">
        <f>VLOOKUP($C46,'Table 1'!$A$1:$E$148,3,FALSE)</f>
        <v>31.494053000000001</v>
      </c>
      <c r="E46" s="13">
        <f>VLOOKUP($C46,'Table 1'!$A$1:$E$148,4,FALSE)</f>
        <v>3.1752000000000002E-2</v>
      </c>
      <c r="F46" s="15" t="s">
        <v>431</v>
      </c>
      <c r="G46" s="19" t="s">
        <v>130</v>
      </c>
      <c r="H46" s="1">
        <v>39</v>
      </c>
    </row>
    <row r="47" spans="1:8" x14ac:dyDescent="0.25">
      <c r="A47" s="8">
        <f t="shared" si="1"/>
        <v>41</v>
      </c>
      <c r="B47" s="13" t="str">
        <f t="shared" si="2"/>
        <v>CZK Kč</v>
      </c>
      <c r="C47" s="14" t="s">
        <v>131</v>
      </c>
      <c r="D47" s="13">
        <f>VLOOKUP($C47,'Table 1'!$A$1:$E$148,3,FALSE)</f>
        <v>27.623517</v>
      </c>
      <c r="E47" s="13">
        <f>VLOOKUP($C47,'Table 1'!$A$1:$E$148,4,FALSE)</f>
        <v>3.6200999999999997E-2</v>
      </c>
      <c r="F47" s="15" t="s">
        <v>133</v>
      </c>
      <c r="G47" s="19" t="s">
        <v>132</v>
      </c>
      <c r="H47" s="1">
        <v>40</v>
      </c>
    </row>
    <row r="48" spans="1:8" x14ac:dyDescent="0.25">
      <c r="A48" s="8">
        <f t="shared" si="1"/>
        <v>42</v>
      </c>
      <c r="B48" s="13" t="str">
        <f t="shared" si="2"/>
        <v>DKK kr</v>
      </c>
      <c r="C48" s="14" t="s">
        <v>134</v>
      </c>
      <c r="D48" s="13">
        <f>VLOOKUP($C48,'Table 1'!$A$1:$E$148,3,FALSE)</f>
        <v>8.4768530000000002</v>
      </c>
      <c r="E48" s="13">
        <f>VLOOKUP($C48,'Table 1'!$A$1:$E$148,4,FALSE)</f>
        <v>0.117968</v>
      </c>
      <c r="F48" s="15" t="s">
        <v>136</v>
      </c>
      <c r="G48" s="19" t="s">
        <v>135</v>
      </c>
      <c r="H48" s="1">
        <v>41</v>
      </c>
    </row>
    <row r="49" spans="1:8" x14ac:dyDescent="0.25">
      <c r="A49" s="8">
        <f t="shared" si="1"/>
        <v>43</v>
      </c>
      <c r="B49" s="13" t="str">
        <f t="shared" si="2"/>
        <v>DJF</v>
      </c>
      <c r="C49" s="14" t="s">
        <v>435</v>
      </c>
      <c r="D49" s="13">
        <f>VLOOKUP($C49,'Table 1'!$A$1:$E$148,3,FALSE)</f>
        <v>233.214496</v>
      </c>
      <c r="E49" s="13">
        <f>VLOOKUP($C49,'Table 1'!$A$1:$E$148,4,FALSE)</f>
        <v>4.2880000000000001E-3</v>
      </c>
      <c r="F49" s="15" t="s">
        <v>137</v>
      </c>
      <c r="G49" s="19" t="s">
        <v>137</v>
      </c>
      <c r="H49" s="1">
        <v>42</v>
      </c>
    </row>
    <row r="50" spans="1:8" x14ac:dyDescent="0.25">
      <c r="A50" s="8">
        <f t="shared" si="1"/>
        <v>44</v>
      </c>
      <c r="B50" s="13" t="str">
        <f t="shared" si="2"/>
        <v>DOP RD$</v>
      </c>
      <c r="C50" s="14" t="s">
        <v>138</v>
      </c>
      <c r="D50" s="13">
        <f>VLOOKUP($C50,'Table 1'!$A$1:$E$148,3,FALSE)</f>
        <v>84.511769999999999</v>
      </c>
      <c r="E50" s="13">
        <f>VLOOKUP($C50,'Table 1'!$A$1:$E$148,4,FALSE)</f>
        <v>1.1833E-2</v>
      </c>
      <c r="F50" s="15" t="s">
        <v>140</v>
      </c>
      <c r="G50" s="19" t="s">
        <v>139</v>
      </c>
      <c r="H50" s="1">
        <v>43</v>
      </c>
    </row>
    <row r="51" spans="1:8" x14ac:dyDescent="0.25">
      <c r="A51" s="8">
        <f t="shared" si="1"/>
        <v>45</v>
      </c>
      <c r="B51" s="13" t="str">
        <f t="shared" si="2"/>
        <v>XCD $</v>
      </c>
      <c r="C51" s="14" t="s">
        <v>560</v>
      </c>
      <c r="D51" s="13">
        <f>VLOOKUP($C51,'Table 1'!$A$1:$E$148,3,FALSE)</f>
        <v>3.5431149999999998</v>
      </c>
      <c r="E51" s="13">
        <f>VLOOKUP($C51,'Table 1'!$A$1:$E$148,4,FALSE)</f>
        <v>0.28223799999999999</v>
      </c>
      <c r="F51" s="15" t="s">
        <v>561</v>
      </c>
      <c r="G51" s="19" t="s">
        <v>62</v>
      </c>
      <c r="H51" s="1">
        <v>44</v>
      </c>
    </row>
    <row r="52" spans="1:8" x14ac:dyDescent="0.25">
      <c r="A52" s="8">
        <f t="shared" si="1"/>
        <v>46</v>
      </c>
      <c r="B52" s="13" t="str">
        <f t="shared" si="2"/>
        <v>EGP £</v>
      </c>
      <c r="C52" s="14" t="s">
        <v>141</v>
      </c>
      <c r="D52" s="13">
        <f>VLOOKUP($C52,'Table 1'!$A$1:$E$148,3,FALSE)</f>
        <v>62.117187999999999</v>
      </c>
      <c r="E52" s="13">
        <f>VLOOKUP($C52,'Table 1'!$A$1:$E$148,4,FALSE)</f>
        <v>1.6098999999999999E-2</v>
      </c>
      <c r="F52" s="15" t="s">
        <v>142</v>
      </c>
      <c r="G52" s="19" t="s">
        <v>67</v>
      </c>
      <c r="H52" s="1">
        <v>45</v>
      </c>
    </row>
    <row r="53" spans="1:8" x14ac:dyDescent="0.25">
      <c r="A53" s="8">
        <f t="shared" si="1"/>
        <v>47</v>
      </c>
      <c r="B53" s="13" t="str">
        <f t="shared" si="2"/>
        <v>ERN</v>
      </c>
      <c r="C53" s="14" t="s">
        <v>437</v>
      </c>
      <c r="D53" s="13">
        <f>VLOOKUP($C53,'Table 1'!$A$1:$E$148,3,FALSE)</f>
        <v>20.182418999999999</v>
      </c>
      <c r="E53" s="13">
        <f>VLOOKUP($C53,'Table 1'!$A$1:$E$148,4,FALSE)</f>
        <v>4.9548000000000002E-2</v>
      </c>
      <c r="F53" s="15" t="s">
        <v>143</v>
      </c>
      <c r="G53" s="19" t="s">
        <v>143</v>
      </c>
      <c r="H53" s="1">
        <v>46</v>
      </c>
    </row>
    <row r="54" spans="1:8" x14ac:dyDescent="0.25">
      <c r="A54" s="8">
        <f t="shared" si="1"/>
        <v>48</v>
      </c>
      <c r="B54" s="13" t="str">
        <f t="shared" si="2"/>
        <v>ETB Br.</v>
      </c>
      <c r="C54" s="14" t="s">
        <v>439</v>
      </c>
      <c r="D54" s="13">
        <f>VLOOKUP($C54,'Table 1'!$A$1:$E$148,3,FALSE)</f>
        <v>202.57265200000001</v>
      </c>
      <c r="E54" s="13">
        <f>VLOOKUP($C54,'Table 1'!$A$1:$E$148,4,FALSE)</f>
        <v>4.9370000000000004E-3</v>
      </c>
      <c r="F54" s="15" t="s">
        <v>440</v>
      </c>
      <c r="G54" s="19" t="s">
        <v>144</v>
      </c>
      <c r="H54" s="1">
        <v>47</v>
      </c>
    </row>
    <row r="55" spans="1:8" x14ac:dyDescent="0.25">
      <c r="A55" s="8">
        <f t="shared" si="1"/>
        <v>49</v>
      </c>
      <c r="B55" s="13" t="str">
        <f t="shared" si="2"/>
        <v>FJD $</v>
      </c>
      <c r="C55" s="14" t="s">
        <v>442</v>
      </c>
      <c r="D55" s="13">
        <f>VLOOKUP($C55,'Table 1'!$A$1:$E$148,3,FALSE)</f>
        <v>3.0299510000000001</v>
      </c>
      <c r="E55" s="13">
        <f>VLOOKUP($C55,'Table 1'!$A$1:$E$148,4,FALSE)</f>
        <v>0.330038</v>
      </c>
      <c r="F55" s="15" t="s">
        <v>443</v>
      </c>
      <c r="G55" s="19" t="s">
        <v>62</v>
      </c>
      <c r="H55" s="1">
        <v>48</v>
      </c>
    </row>
    <row r="56" spans="1:8" x14ac:dyDescent="0.25">
      <c r="A56" s="8">
        <f t="shared" si="1"/>
        <v>50</v>
      </c>
      <c r="B56" s="13" t="str">
        <f t="shared" si="2"/>
        <v>GMD D</v>
      </c>
      <c r="C56" s="14" t="s">
        <v>451</v>
      </c>
      <c r="D56" s="13">
        <f>VLOOKUP($C56,'Table 1'!$A$1:$E$148,3,FALSE)</f>
        <v>93.960937000000001</v>
      </c>
      <c r="E56" s="13">
        <f>VLOOKUP($C56,'Table 1'!$A$1:$E$148,4,FALSE)</f>
        <v>1.0643E-2</v>
      </c>
      <c r="F56" s="15" t="s">
        <v>452</v>
      </c>
      <c r="G56" s="19" t="s">
        <v>145</v>
      </c>
      <c r="H56" s="1">
        <v>49</v>
      </c>
    </row>
    <row r="57" spans="1:8" x14ac:dyDescent="0.25">
      <c r="A57" s="8">
        <f t="shared" si="1"/>
        <v>51</v>
      </c>
      <c r="B57" s="13" t="str">
        <f t="shared" si="2"/>
        <v>GEL</v>
      </c>
      <c r="C57" s="14" t="s">
        <v>147</v>
      </c>
      <c r="D57" s="13">
        <f>VLOOKUP($C57,'Table 1'!$A$1:$E$148,3,FALSE)</f>
        <v>3.55132</v>
      </c>
      <c r="E57" s="13">
        <f>VLOOKUP($C57,'Table 1'!$A$1:$E$148,4,FALSE)</f>
        <v>0.28158499999999997</v>
      </c>
      <c r="F57" s="15" t="s">
        <v>146</v>
      </c>
      <c r="G57" s="19" t="s">
        <v>146</v>
      </c>
      <c r="H57" s="1">
        <v>50</v>
      </c>
    </row>
    <row r="58" spans="1:8" x14ac:dyDescent="0.25">
      <c r="A58" s="8">
        <f t="shared" si="1"/>
        <v>52</v>
      </c>
      <c r="B58" s="13" t="str">
        <f t="shared" si="2"/>
        <v>GHS ¢</v>
      </c>
      <c r="C58" s="14" t="s">
        <v>445</v>
      </c>
      <c r="D58" s="13">
        <f>VLOOKUP($C58,'Table 1'!$A$1:$E$148,3,FALSE)</f>
        <v>14.330462000000001</v>
      </c>
      <c r="E58" s="13">
        <f>VLOOKUP($C58,'Table 1'!$A$1:$E$148,4,FALSE)</f>
        <v>6.9780999999999996E-2</v>
      </c>
      <c r="F58" s="15" t="s">
        <v>446</v>
      </c>
      <c r="G58" s="19" t="s">
        <v>148</v>
      </c>
      <c r="H58" s="1">
        <v>51</v>
      </c>
    </row>
    <row r="59" spans="1:8" x14ac:dyDescent="0.25">
      <c r="A59" s="8">
        <f t="shared" si="1"/>
        <v>53</v>
      </c>
      <c r="B59" s="13" t="str">
        <f t="shared" si="2"/>
        <v>GIP £</v>
      </c>
      <c r="C59" s="14" t="s">
        <v>448</v>
      </c>
      <c r="D59" s="13">
        <f>VLOOKUP($C59,'Table 1'!$A$1:$E$148,3,FALSE)</f>
        <v>1.000108</v>
      </c>
      <c r="E59" s="13">
        <f>VLOOKUP($C59,'Table 1'!$A$1:$E$148,4,FALSE)</f>
        <v>0.999892</v>
      </c>
      <c r="F59" s="15" t="s">
        <v>449</v>
      </c>
      <c r="G59" s="19" t="s">
        <v>67</v>
      </c>
      <c r="H59" s="1">
        <v>52</v>
      </c>
    </row>
    <row r="60" spans="1:8" x14ac:dyDescent="0.25">
      <c r="A60" s="8">
        <f t="shared" si="1"/>
        <v>54</v>
      </c>
      <c r="B60" s="13" t="str">
        <f t="shared" si="2"/>
        <v>GTQ Q</v>
      </c>
      <c r="C60" s="14" t="s">
        <v>457</v>
      </c>
      <c r="D60" s="13">
        <f>VLOOKUP($C60,'Table 1'!$A$1:$E$148,3,FALSE)</f>
        <v>10.053070999999999</v>
      </c>
      <c r="E60" s="13">
        <f>VLOOKUP($C60,'Table 1'!$A$1:$E$148,4,FALSE)</f>
        <v>9.9472000000000005E-2</v>
      </c>
      <c r="F60" s="15" t="s">
        <v>458</v>
      </c>
      <c r="G60" s="19" t="s">
        <v>149</v>
      </c>
      <c r="H60" s="1">
        <v>53</v>
      </c>
    </row>
    <row r="61" spans="1:8" x14ac:dyDescent="0.25">
      <c r="A61" s="8">
        <f t="shared" si="1"/>
        <v>55</v>
      </c>
      <c r="B61" s="13" t="str">
        <f t="shared" si="2"/>
        <v>GNF GFr</v>
      </c>
      <c r="C61" s="14" t="s">
        <v>454</v>
      </c>
      <c r="D61" s="13">
        <f>VLOOKUP($C61,'Table 1'!$A$1:$E$148,3,FALSE)</f>
        <v>11366.996639000001</v>
      </c>
      <c r="E61" s="13">
        <f>VLOOKUP($C61,'Table 1'!$A$1:$E$148,4,FALSE)</f>
        <v>8.7999999999999998E-5</v>
      </c>
      <c r="F61" s="15" t="s">
        <v>455</v>
      </c>
      <c r="G61" s="19" t="s">
        <v>150</v>
      </c>
      <c r="H61" s="1">
        <v>54</v>
      </c>
    </row>
    <row r="62" spans="1:8" x14ac:dyDescent="0.25">
      <c r="A62" s="8">
        <f t="shared" si="1"/>
        <v>56</v>
      </c>
      <c r="B62" s="13" t="str">
        <f t="shared" si="2"/>
        <v>GYD $</v>
      </c>
      <c r="C62" s="14" t="s">
        <v>460</v>
      </c>
      <c r="D62" s="13">
        <f>VLOOKUP($C62,'Table 1'!$A$1:$E$148,3,FALSE)</f>
        <v>274.54936300000003</v>
      </c>
      <c r="E62" s="13">
        <f>VLOOKUP($C62,'Table 1'!$A$1:$E$148,4,FALSE)</f>
        <v>3.6419999999999998E-3</v>
      </c>
      <c r="F62" s="15" t="s">
        <v>461</v>
      </c>
      <c r="G62" s="19" t="s">
        <v>62</v>
      </c>
      <c r="H62" s="1">
        <v>55</v>
      </c>
    </row>
    <row r="63" spans="1:8" x14ac:dyDescent="0.25">
      <c r="A63" s="8">
        <f t="shared" si="1"/>
        <v>57</v>
      </c>
      <c r="B63" s="13" t="str">
        <f t="shared" si="2"/>
        <v>HTG</v>
      </c>
      <c r="C63" s="14" t="s">
        <v>152</v>
      </c>
      <c r="D63" s="13">
        <f>VLOOKUP($C63,'Table 1'!$A$1:$E$148,3,FALSE)</f>
        <v>171.583834</v>
      </c>
      <c r="E63" s="13">
        <f>VLOOKUP($C63,'Table 1'!$A$1:$E$148,4,FALSE)</f>
        <v>5.8279999999999998E-3</v>
      </c>
      <c r="F63" s="15" t="s">
        <v>151</v>
      </c>
      <c r="G63" s="19" t="s">
        <v>151</v>
      </c>
      <c r="H63" s="1">
        <v>56</v>
      </c>
    </row>
    <row r="64" spans="1:8" x14ac:dyDescent="0.25">
      <c r="A64" s="8">
        <f t="shared" si="1"/>
        <v>58</v>
      </c>
      <c r="B64" s="13" t="str">
        <f t="shared" si="2"/>
        <v>HNL L</v>
      </c>
      <c r="C64" s="14" t="s">
        <v>463</v>
      </c>
      <c r="D64" s="13">
        <f>VLOOKUP($C64,'Table 1'!$A$1:$E$148,3,FALSE)</f>
        <v>34.482914999999998</v>
      </c>
      <c r="E64" s="13">
        <f>VLOOKUP($C64,'Table 1'!$A$1:$E$148,4,FALSE)</f>
        <v>2.9000000000000001E-2</v>
      </c>
      <c r="F64" s="15" t="s">
        <v>464</v>
      </c>
      <c r="G64" s="19" t="s">
        <v>80</v>
      </c>
      <c r="H64" s="1">
        <v>57</v>
      </c>
    </row>
    <row r="65" spans="1:11" x14ac:dyDescent="0.25">
      <c r="A65" s="8">
        <f t="shared" si="1"/>
        <v>59</v>
      </c>
      <c r="B65" s="13" t="str">
        <f t="shared" si="2"/>
        <v>HKD $</v>
      </c>
      <c r="C65" s="14" t="s">
        <v>153</v>
      </c>
      <c r="D65" s="13">
        <f>VLOOKUP($C65,'Table 1'!$A$1:$E$148,3,FALSE)</f>
        <v>10.204845000000001</v>
      </c>
      <c r="E65" s="13">
        <f>VLOOKUP($C65,'Table 1'!$A$1:$E$148,4,FALSE)</f>
        <v>9.7992999999999997E-2</v>
      </c>
      <c r="F65" s="15" t="s">
        <v>154</v>
      </c>
      <c r="G65" s="19" t="s">
        <v>62</v>
      </c>
      <c r="H65" s="1">
        <v>58</v>
      </c>
    </row>
    <row r="66" spans="1:11" x14ac:dyDescent="0.25">
      <c r="A66" s="8">
        <f t="shared" si="1"/>
        <v>60</v>
      </c>
      <c r="B66" s="13" t="str">
        <f t="shared" si="2"/>
        <v>HUF Ft</v>
      </c>
      <c r="C66" s="14" t="s">
        <v>155</v>
      </c>
      <c r="D66" s="13">
        <f>VLOOKUP($C66,'Table 1'!$A$1:$E$148,3,FALSE)</f>
        <v>437.59627499999999</v>
      </c>
      <c r="E66" s="13">
        <f>VLOOKUP($C66,'Table 1'!$A$1:$E$148,4,FALSE)</f>
        <v>2.2850000000000001E-3</v>
      </c>
      <c r="F66" s="15" t="s">
        <v>157</v>
      </c>
      <c r="G66" s="19" t="s">
        <v>156</v>
      </c>
      <c r="H66" s="1">
        <v>59</v>
      </c>
    </row>
    <row r="67" spans="1:11" x14ac:dyDescent="0.25">
      <c r="A67" s="8">
        <f t="shared" si="1"/>
        <v>61</v>
      </c>
      <c r="B67" s="13" t="str">
        <f t="shared" si="2"/>
        <v>ISK kr</v>
      </c>
      <c r="C67" s="14" t="s">
        <v>158</v>
      </c>
      <c r="D67" s="13">
        <f>VLOOKUP($C67,'Table 1'!$A$1:$E$148,3,FALSE)</f>
        <v>165.94687400000001</v>
      </c>
      <c r="E67" s="13">
        <f>VLOOKUP($C67,'Table 1'!$A$1:$E$148,4,FALSE)</f>
        <v>6.0260000000000001E-3</v>
      </c>
      <c r="F67" s="15" t="s">
        <v>159</v>
      </c>
      <c r="G67" s="19" t="s">
        <v>135</v>
      </c>
      <c r="H67" s="1">
        <v>60</v>
      </c>
      <c r="J67" s="4"/>
      <c r="K67" s="5"/>
    </row>
    <row r="68" spans="1:11" x14ac:dyDescent="0.25">
      <c r="A68" s="8">
        <f t="shared" si="1"/>
        <v>62</v>
      </c>
      <c r="B68" s="13" t="str">
        <f t="shared" si="2"/>
        <v>INR ₹</v>
      </c>
      <c r="C68" s="14" t="s">
        <v>160</v>
      </c>
      <c r="D68" s="13">
        <f>VLOOKUP($C68,'Table 1'!$A$1:$E$148,3,FALSE)</f>
        <v>116.36946500000001</v>
      </c>
      <c r="E68" s="13">
        <f>VLOOKUP($C68,'Table 1'!$A$1:$E$148,4,FALSE)</f>
        <v>8.5929999999999999E-3</v>
      </c>
      <c r="F68" s="15" t="s">
        <v>162</v>
      </c>
      <c r="G68" s="19" t="s">
        <v>161</v>
      </c>
      <c r="H68" s="1">
        <v>61</v>
      </c>
      <c r="J68" s="4"/>
    </row>
    <row r="69" spans="1:11" x14ac:dyDescent="0.25">
      <c r="A69" s="8">
        <f t="shared" si="1"/>
        <v>63</v>
      </c>
      <c r="B69" s="13" t="str">
        <f t="shared" si="2"/>
        <v>IDR Rp</v>
      </c>
      <c r="C69" s="14" t="s">
        <v>163</v>
      </c>
      <c r="D69" s="13">
        <f>VLOOKUP($C69,'Table 1'!$A$1:$E$148,3,FALSE)</f>
        <v>21931.321616000001</v>
      </c>
      <c r="E69" s="13">
        <f>VLOOKUP($C69,'Table 1'!$A$1:$E$148,4,FALSE)</f>
        <v>4.6E-5</v>
      </c>
      <c r="F69" s="15" t="s">
        <v>165</v>
      </c>
      <c r="G69" s="19" t="s">
        <v>164</v>
      </c>
      <c r="H69" s="1">
        <v>62</v>
      </c>
    </row>
    <row r="70" spans="1:11" x14ac:dyDescent="0.25">
      <c r="A70" s="8">
        <f t="shared" si="1"/>
        <v>64</v>
      </c>
      <c r="B70" s="13" t="str">
        <f t="shared" si="2"/>
        <v>IQD ع.د</v>
      </c>
      <c r="C70" s="14" t="s">
        <v>167</v>
      </c>
      <c r="D70" s="13">
        <f>VLOOKUP($C70,'Table 1'!$A$1:$E$148,3,FALSE)</f>
        <v>1719.0504129999999</v>
      </c>
      <c r="E70" s="13">
        <f>VLOOKUP($C70,'Table 1'!$A$1:$E$148,4,FALSE)</f>
        <v>5.8200000000000005E-4</v>
      </c>
      <c r="F70" s="15" t="s">
        <v>169</v>
      </c>
      <c r="G70" s="19" t="s">
        <v>168</v>
      </c>
      <c r="H70" s="1">
        <v>63</v>
      </c>
    </row>
    <row r="71" spans="1:11" x14ac:dyDescent="0.25">
      <c r="A71" s="8">
        <f t="shared" si="1"/>
        <v>65</v>
      </c>
      <c r="B71" s="13" t="str">
        <f t="shared" si="2"/>
        <v>ILS ₪</v>
      </c>
      <c r="C71" s="14" t="s">
        <v>170</v>
      </c>
      <c r="D71" s="13">
        <f>VLOOKUP($C71,'Table 1'!$A$1:$E$148,3,FALSE)</f>
        <v>4.2810610000000002</v>
      </c>
      <c r="E71" s="13">
        <f>VLOOKUP($C71,'Table 1'!$A$1:$E$148,4,FALSE)</f>
        <v>0.23358699999999999</v>
      </c>
      <c r="F71" s="15" t="s">
        <v>172</v>
      </c>
      <c r="G71" s="19" t="s">
        <v>171</v>
      </c>
      <c r="H71" s="1">
        <v>64</v>
      </c>
    </row>
    <row r="72" spans="1:11" x14ac:dyDescent="0.25">
      <c r="A72" s="8">
        <f t="shared" si="1"/>
        <v>66</v>
      </c>
      <c r="B72" s="13" t="str">
        <f t="shared" ref="B72:B103" si="3">IF(F72&amp;" "&amp;G72=F72&amp;" "&amp;F72,G72,F72&amp;" "&amp;G72)</f>
        <v>JMD J$</v>
      </c>
      <c r="C72" s="14" t="s">
        <v>466</v>
      </c>
      <c r="D72" s="13">
        <f>VLOOKUP($C72,'Table 1'!$A$1:$E$148,3,FALSE)</f>
        <v>210.856719</v>
      </c>
      <c r="E72" s="13">
        <f>VLOOKUP($C72,'Table 1'!$A$1:$E$148,4,FALSE)</f>
        <v>4.7429999999999998E-3</v>
      </c>
      <c r="F72" s="15" t="s">
        <v>467</v>
      </c>
      <c r="G72" s="19" t="s">
        <v>173</v>
      </c>
      <c r="H72" s="1">
        <v>65</v>
      </c>
    </row>
    <row r="73" spans="1:11" x14ac:dyDescent="0.25">
      <c r="A73" s="8">
        <f t="shared" si="1"/>
        <v>67</v>
      </c>
      <c r="B73" s="13" t="str">
        <f t="shared" si="3"/>
        <v>JOD</v>
      </c>
      <c r="C73" s="14" t="s">
        <v>175</v>
      </c>
      <c r="D73" s="13">
        <f>VLOOKUP($C73,'Table 1'!$A$1:$E$148,3,FALSE)</f>
        <v>0.93042000000000002</v>
      </c>
      <c r="E73" s="13">
        <f>VLOOKUP($C73,'Table 1'!$A$1:$E$148,4,FALSE)</f>
        <v>1.074784</v>
      </c>
      <c r="F73" s="15" t="s">
        <v>174</v>
      </c>
      <c r="G73" s="19" t="s">
        <v>174</v>
      </c>
      <c r="H73" s="1">
        <v>66</v>
      </c>
    </row>
    <row r="74" spans="1:11" x14ac:dyDescent="0.25">
      <c r="A74" s="8">
        <f t="shared" ref="A74:A137" si="4">A73+1</f>
        <v>68</v>
      </c>
      <c r="B74" s="13" t="str">
        <f t="shared" si="3"/>
        <v>KZT лв</v>
      </c>
      <c r="C74" s="14" t="s">
        <v>176</v>
      </c>
      <c r="D74" s="13">
        <f>VLOOKUP($C74,'Table 1'!$A$1:$E$148,3,FALSE)</f>
        <v>690.13437699999997</v>
      </c>
      <c r="E74" s="13">
        <f>VLOOKUP($C74,'Table 1'!$A$1:$E$148,4,FALSE)</f>
        <v>1.449E-3</v>
      </c>
      <c r="F74" s="15" t="s">
        <v>177</v>
      </c>
      <c r="G74" s="19" t="s">
        <v>112</v>
      </c>
      <c r="H74" s="1">
        <v>67</v>
      </c>
    </row>
    <row r="75" spans="1:11" x14ac:dyDescent="0.25">
      <c r="A75" s="8">
        <f t="shared" si="4"/>
        <v>69</v>
      </c>
      <c r="B75" s="13" t="str">
        <f t="shared" si="3"/>
        <v>KES K</v>
      </c>
      <c r="C75" s="14" t="s">
        <v>469</v>
      </c>
      <c r="D75" s="13">
        <f>VLOOKUP($C75,'Table 1'!$A$1:$E$148,3,FALSE)</f>
        <v>169.52355499999999</v>
      </c>
      <c r="E75" s="13">
        <f>VLOOKUP($C75,'Table 1'!$A$1:$E$148,4,FALSE)</f>
        <v>5.8989999999999997E-3</v>
      </c>
      <c r="F75" s="15" t="s">
        <v>470</v>
      </c>
      <c r="G75" s="19" t="s">
        <v>178</v>
      </c>
      <c r="H75" s="1">
        <v>68</v>
      </c>
    </row>
    <row r="76" spans="1:11" x14ac:dyDescent="0.25">
      <c r="A76" s="8">
        <f t="shared" si="4"/>
        <v>70</v>
      </c>
      <c r="B76" s="13" t="str">
        <f t="shared" si="3"/>
        <v>KWD د.ك </v>
      </c>
      <c r="C76" s="14" t="s">
        <v>179</v>
      </c>
      <c r="D76" s="13">
        <f>VLOOKUP($C76,'Table 1'!$A$1:$E$148,3,FALSE)</f>
        <v>0.402949</v>
      </c>
      <c r="E76" s="13">
        <f>VLOOKUP($C76,'Table 1'!$A$1:$E$148,4,FALSE)</f>
        <v>2.481703</v>
      </c>
      <c r="F76" s="15" t="s">
        <v>181</v>
      </c>
      <c r="G76" s="19" t="s">
        <v>180</v>
      </c>
      <c r="H76" s="1">
        <v>69</v>
      </c>
    </row>
    <row r="77" spans="1:11" x14ac:dyDescent="0.25">
      <c r="A77" s="8">
        <f t="shared" si="4"/>
        <v>71</v>
      </c>
      <c r="B77" s="13" t="str">
        <f t="shared" si="3"/>
        <v>KGS лв</v>
      </c>
      <c r="C77" s="14" t="s">
        <v>182</v>
      </c>
      <c r="D77" s="13">
        <f>VLOOKUP($C77,'Table 1'!$A$1:$E$148,3,FALSE)</f>
        <v>114.756406</v>
      </c>
      <c r="E77" s="13">
        <f>VLOOKUP($C77,'Table 1'!$A$1:$E$148,4,FALSE)</f>
        <v>8.7139999999999995E-3</v>
      </c>
      <c r="F77" s="15" t="s">
        <v>183</v>
      </c>
      <c r="G77" s="19" t="s">
        <v>112</v>
      </c>
      <c r="H77" s="1">
        <v>70</v>
      </c>
    </row>
    <row r="78" spans="1:11" x14ac:dyDescent="0.25">
      <c r="A78" s="8">
        <f t="shared" si="4"/>
        <v>72</v>
      </c>
      <c r="B78" s="13" t="str">
        <f t="shared" si="3"/>
        <v>LBP £</v>
      </c>
      <c r="C78" s="14" t="s">
        <v>184</v>
      </c>
      <c r="D78" s="13">
        <f>VLOOKUP($C78,'Table 1'!$A$1:$E$148,3,FALSE)</f>
        <v>116507.120735</v>
      </c>
      <c r="E78" s="13">
        <f>VLOOKUP($C78,'Table 1'!$A$1:$E$148,4,FALSE)</f>
        <v>9.0000000000000002E-6</v>
      </c>
      <c r="F78" s="15" t="s">
        <v>185</v>
      </c>
      <c r="G78" s="19" t="s">
        <v>67</v>
      </c>
      <c r="H78" s="1">
        <v>71</v>
      </c>
    </row>
    <row r="79" spans="1:11" x14ac:dyDescent="0.25">
      <c r="A79" s="8">
        <f t="shared" si="4"/>
        <v>73</v>
      </c>
      <c r="B79" s="13" t="str">
        <f t="shared" si="3"/>
        <v>LSL</v>
      </c>
      <c r="C79" s="14" t="s">
        <v>480</v>
      </c>
      <c r="D79" s="13">
        <f>VLOOKUP($C79,'Table 1'!$A$1:$E$148,3,FALSE)</f>
        <v>22.764925999999999</v>
      </c>
      <c r="E79" s="13">
        <f>VLOOKUP($C79,'Table 1'!$A$1:$E$148,4,FALSE)</f>
        <v>4.3927000000000001E-2</v>
      </c>
      <c r="F79" s="15" t="s">
        <v>186</v>
      </c>
      <c r="G79" s="19" t="s">
        <v>186</v>
      </c>
      <c r="H79" s="1">
        <v>72</v>
      </c>
    </row>
    <row r="80" spans="1:11" x14ac:dyDescent="0.25">
      <c r="A80" s="8">
        <f t="shared" si="4"/>
        <v>74</v>
      </c>
      <c r="B80" s="13" t="str">
        <f t="shared" si="3"/>
        <v>LRD $</v>
      </c>
      <c r="C80" s="14" t="s">
        <v>477</v>
      </c>
      <c r="D80" s="13">
        <f>VLOOKUP($C80,'Table 1'!$A$1:$E$148,3,FALSE)</f>
        <v>240.48335800000001</v>
      </c>
      <c r="E80" s="13">
        <f>VLOOKUP($C80,'Table 1'!$A$1:$E$148,4,FALSE)</f>
        <v>4.1580000000000002E-3</v>
      </c>
      <c r="F80" s="15" t="s">
        <v>478</v>
      </c>
      <c r="G80" s="19" t="s">
        <v>62</v>
      </c>
      <c r="H80" s="1">
        <v>73</v>
      </c>
    </row>
    <row r="81" spans="1:8" x14ac:dyDescent="0.25">
      <c r="A81" s="8">
        <f t="shared" si="4"/>
        <v>75</v>
      </c>
      <c r="B81" s="13" t="str">
        <f t="shared" si="3"/>
        <v>LYD ل.د</v>
      </c>
      <c r="C81" s="14" t="s">
        <v>187</v>
      </c>
      <c r="D81" s="13">
        <f>VLOOKUP($C81,'Table 1'!$A$1:$E$148,3,FALSE)</f>
        <v>7.1630739999999999</v>
      </c>
      <c r="E81" s="13">
        <f>VLOOKUP($C81,'Table 1'!$A$1:$E$148,4,FALSE)</f>
        <v>0.13960500000000001</v>
      </c>
      <c r="F81" s="15" t="s">
        <v>189</v>
      </c>
      <c r="G81" s="19" t="s">
        <v>188</v>
      </c>
      <c r="H81" s="1">
        <v>74</v>
      </c>
    </row>
    <row r="82" spans="1:8" x14ac:dyDescent="0.25">
      <c r="A82" s="8">
        <f t="shared" si="4"/>
        <v>76</v>
      </c>
      <c r="B82" s="13" t="str">
        <f t="shared" si="3"/>
        <v>MOP $</v>
      </c>
      <c r="C82" s="14" t="s">
        <v>493</v>
      </c>
      <c r="D82" s="13">
        <f>VLOOKUP($C82,'Table 1'!$A$1:$E$148,3,FALSE)</f>
        <v>10.511298</v>
      </c>
      <c r="E82" s="13">
        <f>VLOOKUP($C82,'Table 1'!$A$1:$E$148,4,FALSE)</f>
        <v>9.5135999999999998E-2</v>
      </c>
      <c r="F82" s="15" t="s">
        <v>494</v>
      </c>
      <c r="G82" s="19" t="s">
        <v>62</v>
      </c>
      <c r="H82" s="1">
        <v>75</v>
      </c>
    </row>
    <row r="83" spans="1:8" x14ac:dyDescent="0.25">
      <c r="A83" s="8">
        <f t="shared" si="4"/>
        <v>77</v>
      </c>
      <c r="B83" s="13" t="str">
        <f t="shared" si="3"/>
        <v>MKD ден</v>
      </c>
      <c r="C83" s="14" t="s">
        <v>485</v>
      </c>
      <c r="D83" s="13">
        <f>VLOOKUP($C83,'Table 1'!$A$1:$E$148,3,FALSE)</f>
        <v>69.992158000000003</v>
      </c>
      <c r="E83" s="13">
        <f>VLOOKUP($C83,'Table 1'!$A$1:$E$148,4,FALSE)</f>
        <v>1.4286999999999999E-2</v>
      </c>
      <c r="F83" s="15" t="s">
        <v>486</v>
      </c>
      <c r="G83" s="19" t="s">
        <v>190</v>
      </c>
      <c r="H83" s="1">
        <v>76</v>
      </c>
    </row>
    <row r="84" spans="1:8" x14ac:dyDescent="0.25">
      <c r="A84" s="8">
        <f t="shared" si="4"/>
        <v>78</v>
      </c>
      <c r="B84" s="13" t="str">
        <f t="shared" si="3"/>
        <v>MGA Ar</v>
      </c>
      <c r="C84" s="14" t="s">
        <v>482</v>
      </c>
      <c r="D84" s="13">
        <f>VLOOKUP($C84,'Table 1'!$A$1:$E$148,3,FALSE)</f>
        <v>5875.7934969999997</v>
      </c>
      <c r="E84" s="13">
        <f>VLOOKUP($C84,'Table 1'!$A$1:$E$148,4,FALSE)</f>
        <v>1.7000000000000001E-4</v>
      </c>
      <c r="F84" s="15" t="s">
        <v>483</v>
      </c>
      <c r="G84" s="19" t="s">
        <v>191</v>
      </c>
      <c r="H84" s="1">
        <v>77</v>
      </c>
    </row>
    <row r="85" spans="1:8" x14ac:dyDescent="0.25">
      <c r="A85" s="8">
        <f t="shared" si="4"/>
        <v>79</v>
      </c>
      <c r="B85" s="13" t="str">
        <f t="shared" si="3"/>
        <v>MWK MK</v>
      </c>
      <c r="C85" s="14" t="s">
        <v>504</v>
      </c>
      <c r="D85" s="13">
        <f>VLOOKUP($C85,'Table 1'!$A$1:$E$148,3,FALSE)</f>
        <v>2275.2796360000002</v>
      </c>
      <c r="E85" s="13">
        <f>VLOOKUP($C85,'Table 1'!$A$1:$E$148,4,FALSE)</f>
        <v>4.4000000000000002E-4</v>
      </c>
      <c r="F85" s="15" t="s">
        <v>505</v>
      </c>
      <c r="G85" s="19" t="s">
        <v>192</v>
      </c>
      <c r="H85" s="1">
        <v>78</v>
      </c>
    </row>
    <row r="86" spans="1:8" x14ac:dyDescent="0.25">
      <c r="A86" s="8">
        <f t="shared" si="4"/>
        <v>80</v>
      </c>
      <c r="B86" s="13" t="str">
        <f t="shared" si="3"/>
        <v>MYR RM</v>
      </c>
      <c r="C86" s="14" t="s">
        <v>193</v>
      </c>
      <c r="D86" s="13">
        <f>VLOOKUP($C86,'Table 1'!$A$1:$E$148,3,FALSE)</f>
        <v>5.4800180000000003</v>
      </c>
      <c r="E86" s="13">
        <f>VLOOKUP($C86,'Table 1'!$A$1:$E$148,4,FALSE)</f>
        <v>0.182481</v>
      </c>
      <c r="F86" s="15" t="s">
        <v>195</v>
      </c>
      <c r="G86" s="19" t="s">
        <v>194</v>
      </c>
      <c r="H86" s="1">
        <v>79</v>
      </c>
    </row>
    <row r="87" spans="1:8" x14ac:dyDescent="0.25">
      <c r="A87" s="8">
        <f t="shared" si="4"/>
        <v>81</v>
      </c>
      <c r="B87" s="13" t="str">
        <f t="shared" si="3"/>
        <v>MVR .ރ</v>
      </c>
      <c r="C87" s="14" t="s">
        <v>501</v>
      </c>
      <c r="D87" s="13">
        <f>VLOOKUP($C87,'Table 1'!$A$1:$E$148,3,FALSE)</f>
        <v>20.234971999999999</v>
      </c>
      <c r="E87" s="13">
        <f>VLOOKUP($C87,'Table 1'!$A$1:$E$148,4,FALSE)</f>
        <v>4.9418999999999998E-2</v>
      </c>
      <c r="F87" s="15" t="s">
        <v>502</v>
      </c>
      <c r="G87" s="19" t="s">
        <v>196</v>
      </c>
      <c r="H87" s="1">
        <v>80</v>
      </c>
    </row>
    <row r="88" spans="1:8" x14ac:dyDescent="0.25">
      <c r="A88" s="8">
        <f t="shared" si="4"/>
        <v>82</v>
      </c>
      <c r="B88" s="13" t="str">
        <f t="shared" si="3"/>
        <v>MRO</v>
      </c>
      <c r="C88" s="14" t="s">
        <v>496</v>
      </c>
      <c r="D88" s="13">
        <f>VLOOKUP($C88,'Table 1'!$A$1:$E$148,3,FALSE)</f>
        <v>52.096220000000002</v>
      </c>
      <c r="E88" s="13">
        <f>VLOOKUP($C88,'Table 1'!$A$1:$E$148,4,FALSE)</f>
        <v>1.9195E-2</v>
      </c>
      <c r="F88" s="15" t="s">
        <v>197</v>
      </c>
      <c r="G88" s="19" t="s">
        <v>197</v>
      </c>
      <c r="H88" s="1">
        <v>81</v>
      </c>
    </row>
    <row r="89" spans="1:8" x14ac:dyDescent="0.25">
      <c r="A89" s="8">
        <f t="shared" si="4"/>
        <v>83</v>
      </c>
      <c r="B89" s="13" t="str">
        <f t="shared" si="3"/>
        <v>MRU</v>
      </c>
      <c r="C89" s="14" t="s">
        <v>496</v>
      </c>
      <c r="D89" s="13">
        <f>VLOOKUP($C89,'Table 1'!$A$1:$E$148,3,FALSE)</f>
        <v>52.096220000000002</v>
      </c>
      <c r="E89" s="13">
        <f>VLOOKUP($C89,'Table 1'!$A$1:$E$148,4,FALSE)</f>
        <v>1.9195E-2</v>
      </c>
      <c r="F89" s="15" t="s">
        <v>198</v>
      </c>
      <c r="G89" s="19" t="s">
        <v>198</v>
      </c>
      <c r="H89" s="1">
        <v>82</v>
      </c>
    </row>
    <row r="90" spans="1:8" x14ac:dyDescent="0.25">
      <c r="A90" s="8">
        <f t="shared" si="4"/>
        <v>84</v>
      </c>
      <c r="B90" s="13" t="str">
        <f t="shared" si="3"/>
        <v>MUR ₨</v>
      </c>
      <c r="C90" s="14" t="s">
        <v>498</v>
      </c>
      <c r="D90" s="13">
        <f>VLOOKUP($C90,'Table 1'!$A$1:$E$148,3,FALSE)</f>
        <v>60.305259999999997</v>
      </c>
      <c r="E90" s="13">
        <f>VLOOKUP($C90,'Table 1'!$A$1:$E$148,4,FALSE)</f>
        <v>1.6582E-2</v>
      </c>
      <c r="F90" s="15" t="s">
        <v>499</v>
      </c>
      <c r="G90" s="19" t="s">
        <v>199</v>
      </c>
      <c r="H90" s="1">
        <v>83</v>
      </c>
    </row>
    <row r="91" spans="1:8" x14ac:dyDescent="0.25">
      <c r="A91" s="8">
        <f t="shared" si="4"/>
        <v>85</v>
      </c>
      <c r="B91" s="13" t="str">
        <f t="shared" si="3"/>
        <v>MXN $</v>
      </c>
      <c r="C91" s="14" t="s">
        <v>200</v>
      </c>
      <c r="D91" s="13">
        <f>VLOOKUP($C91,'Table 1'!$A$1:$E$148,3,FALSE)</f>
        <v>24.321493</v>
      </c>
      <c r="E91" s="13">
        <f>VLOOKUP($C91,'Table 1'!$A$1:$E$148,4,FALSE)</f>
        <v>4.1116E-2</v>
      </c>
      <c r="F91" s="15" t="s">
        <v>201</v>
      </c>
      <c r="G91" s="19" t="s">
        <v>62</v>
      </c>
      <c r="H91" s="1">
        <v>84</v>
      </c>
    </row>
    <row r="92" spans="1:8" x14ac:dyDescent="0.25">
      <c r="A92" s="8">
        <f t="shared" si="4"/>
        <v>86</v>
      </c>
      <c r="B92" s="13" t="str">
        <f t="shared" si="3"/>
        <v>MDL</v>
      </c>
      <c r="C92" s="14" t="s">
        <v>203</v>
      </c>
      <c r="D92" s="13">
        <f>VLOOKUP($C92,'Table 1'!$A$1:$E$148,3,FALSE)</f>
        <v>22.393332999999998</v>
      </c>
      <c r="E92" s="13">
        <f>VLOOKUP($C92,'Table 1'!$A$1:$E$148,4,FALSE)</f>
        <v>4.4656000000000001E-2</v>
      </c>
      <c r="F92" s="15" t="s">
        <v>202</v>
      </c>
      <c r="G92" s="19" t="s">
        <v>202</v>
      </c>
      <c r="H92" s="1">
        <v>85</v>
      </c>
    </row>
    <row r="93" spans="1:8" x14ac:dyDescent="0.25">
      <c r="A93" s="8">
        <f t="shared" si="4"/>
        <v>87</v>
      </c>
      <c r="B93" s="13" t="str">
        <f t="shared" si="3"/>
        <v>MNT ₮</v>
      </c>
      <c r="C93" s="14" t="s">
        <v>490</v>
      </c>
      <c r="D93" s="13">
        <f>VLOOKUP($C93,'Table 1'!$A$1:$E$148,3,FALSE)</f>
        <v>4696.6053060000004</v>
      </c>
      <c r="E93" s="13">
        <f>VLOOKUP($C93,'Table 1'!$A$1:$E$148,4,FALSE)</f>
        <v>2.13E-4</v>
      </c>
      <c r="F93" s="15" t="s">
        <v>491</v>
      </c>
      <c r="G93" s="19" t="s">
        <v>204</v>
      </c>
      <c r="H93" s="1">
        <v>86</v>
      </c>
    </row>
    <row r="94" spans="1:8" x14ac:dyDescent="0.25">
      <c r="A94" s="8">
        <f t="shared" si="4"/>
        <v>88</v>
      </c>
      <c r="B94" s="13" t="str">
        <f t="shared" si="3"/>
        <v>MAD</v>
      </c>
      <c r="C94" s="14" t="s">
        <v>206</v>
      </c>
      <c r="D94" s="13">
        <f>VLOOKUP($C94,'Table 1'!$A$1:$E$148,3,FALSE)</f>
        <v>12.179281</v>
      </c>
      <c r="E94" s="13">
        <f>VLOOKUP($C94,'Table 1'!$A$1:$E$148,4,FALSE)</f>
        <v>8.2106999999999999E-2</v>
      </c>
      <c r="F94" s="15" t="s">
        <v>205</v>
      </c>
      <c r="G94" s="19" t="s">
        <v>205</v>
      </c>
      <c r="H94" s="1">
        <v>87</v>
      </c>
    </row>
    <row r="95" spans="1:8" x14ac:dyDescent="0.25">
      <c r="A95" s="8">
        <f t="shared" si="4"/>
        <v>89</v>
      </c>
      <c r="B95" s="13" t="str">
        <f t="shared" si="3"/>
        <v>MZN MT</v>
      </c>
      <c r="C95" s="14" t="s">
        <v>507</v>
      </c>
      <c r="D95" s="13">
        <f>VLOOKUP($C95,'Table 1'!$A$1:$E$148,3,FALSE)</f>
        <v>83.870181000000002</v>
      </c>
      <c r="E95" s="13">
        <f>VLOOKUP($C95,'Table 1'!$A$1:$E$148,4,FALSE)</f>
        <v>1.1923E-2</v>
      </c>
      <c r="F95" s="15" t="s">
        <v>508</v>
      </c>
      <c r="G95" s="19" t="s">
        <v>207</v>
      </c>
      <c r="H95" s="1">
        <v>88</v>
      </c>
    </row>
    <row r="96" spans="1:8" x14ac:dyDescent="0.25">
      <c r="A96" s="8">
        <f t="shared" si="4"/>
        <v>90</v>
      </c>
      <c r="B96" s="13" t="str">
        <f t="shared" si="3"/>
        <v>MMK</v>
      </c>
      <c r="C96" s="14" t="s">
        <v>488</v>
      </c>
      <c r="D96" s="13">
        <f>VLOOKUP($C96,'Table 1'!$A$1:$E$148,3,FALSE)</f>
        <v>2755.7183190000001</v>
      </c>
      <c r="E96" s="13">
        <f>VLOOKUP($C96,'Table 1'!$A$1:$E$148,4,FALSE)</f>
        <v>3.6299999999999999E-4</v>
      </c>
      <c r="F96" s="15" t="s">
        <v>208</v>
      </c>
      <c r="G96" s="19" t="s">
        <v>208</v>
      </c>
      <c r="H96" s="1">
        <v>89</v>
      </c>
    </row>
    <row r="97" spans="1:8" x14ac:dyDescent="0.25">
      <c r="A97" s="8">
        <f t="shared" si="4"/>
        <v>91</v>
      </c>
      <c r="B97" s="13" t="str">
        <f t="shared" si="3"/>
        <v>NAD $</v>
      </c>
      <c r="C97" s="14" t="s">
        <v>510</v>
      </c>
      <c r="D97" s="13">
        <f>VLOOKUP($C97,'Table 1'!$A$1:$E$148,3,FALSE)</f>
        <v>22.764925999999999</v>
      </c>
      <c r="E97" s="13">
        <f>VLOOKUP($C97,'Table 1'!$A$1:$E$148,4,FALSE)</f>
        <v>4.3927000000000001E-2</v>
      </c>
      <c r="F97" s="15" t="s">
        <v>511</v>
      </c>
      <c r="G97" s="19" t="s">
        <v>62</v>
      </c>
      <c r="H97" s="1">
        <v>90</v>
      </c>
    </row>
    <row r="98" spans="1:8" x14ac:dyDescent="0.25">
      <c r="A98" s="8">
        <f t="shared" si="4"/>
        <v>92</v>
      </c>
      <c r="B98" s="13" t="str">
        <f t="shared" si="3"/>
        <v>NPR ₨</v>
      </c>
      <c r="C98" s="14" t="s">
        <v>209</v>
      </c>
      <c r="D98" s="13">
        <f>VLOOKUP($C98,'Table 1'!$A$1:$E$148,3,FALSE)</f>
        <v>186.18385699999999</v>
      </c>
      <c r="E98" s="13">
        <f>VLOOKUP($C98,'Table 1'!$A$1:$E$148,4,FALSE)</f>
        <v>5.3709999999999999E-3</v>
      </c>
      <c r="F98" s="15" t="s">
        <v>210</v>
      </c>
      <c r="G98" s="19" t="s">
        <v>199</v>
      </c>
      <c r="H98" s="1">
        <v>91</v>
      </c>
    </row>
    <row r="99" spans="1:8" x14ac:dyDescent="0.25">
      <c r="A99" s="8">
        <f t="shared" si="4"/>
        <v>93</v>
      </c>
      <c r="B99" s="13" t="str">
        <f t="shared" si="3"/>
        <v>TWD NT$</v>
      </c>
      <c r="C99" s="14" t="s">
        <v>211</v>
      </c>
      <c r="D99" s="13">
        <f>VLOOKUP($C99,'Table 1'!$A$1:$E$148,3,FALSE)</f>
        <v>40.649607000000003</v>
      </c>
      <c r="E99" s="13">
        <f>VLOOKUP($C99,'Table 1'!$A$1:$E$148,4,FALSE)</f>
        <v>2.46E-2</v>
      </c>
      <c r="F99" s="15" t="s">
        <v>213</v>
      </c>
      <c r="G99" s="19" t="s">
        <v>212</v>
      </c>
      <c r="H99" s="1">
        <v>92</v>
      </c>
    </row>
    <row r="100" spans="1:8" x14ac:dyDescent="0.25">
      <c r="A100" s="8">
        <f t="shared" si="4"/>
        <v>94</v>
      </c>
      <c r="B100" s="13" t="str">
        <f t="shared" si="3"/>
        <v>TMT</v>
      </c>
      <c r="C100" s="14" t="s">
        <v>215</v>
      </c>
      <c r="D100" s="13">
        <f>VLOOKUP($C100,'Table 1'!$A$1:$E$148,3,FALSE)</f>
        <v>4.5929399999999996</v>
      </c>
      <c r="E100" s="13">
        <f>VLOOKUP($C100,'Table 1'!$A$1:$E$148,4,FALSE)</f>
        <v>0.217725</v>
      </c>
      <c r="F100" s="15" t="s">
        <v>214</v>
      </c>
      <c r="G100" s="19" t="s">
        <v>214</v>
      </c>
      <c r="H100" s="1">
        <v>93</v>
      </c>
    </row>
    <row r="101" spans="1:8" x14ac:dyDescent="0.25">
      <c r="A101" s="8">
        <f t="shared" si="4"/>
        <v>95</v>
      </c>
      <c r="B101" s="13" t="str">
        <f t="shared" si="3"/>
        <v>NZD $</v>
      </c>
      <c r="C101" s="14" t="s">
        <v>216</v>
      </c>
      <c r="D101" s="13">
        <f>VLOOKUP($C101,'Table 1'!$A$1:$E$148,3,FALSE)</f>
        <v>2.3350179999999998</v>
      </c>
      <c r="E101" s="13">
        <f>VLOOKUP($C101,'Table 1'!$A$1:$E$148,4,FALSE)</f>
        <v>0.42826199999999998</v>
      </c>
      <c r="F101" s="15" t="s">
        <v>217</v>
      </c>
      <c r="G101" s="19" t="s">
        <v>62</v>
      </c>
      <c r="H101" s="1">
        <v>94</v>
      </c>
    </row>
    <row r="102" spans="1:8" x14ac:dyDescent="0.25">
      <c r="A102" s="8">
        <f t="shared" si="4"/>
        <v>96</v>
      </c>
      <c r="B102" s="13" t="str">
        <f t="shared" si="3"/>
        <v>NIO C$</v>
      </c>
      <c r="C102" s="14" t="s">
        <v>513</v>
      </c>
      <c r="D102" s="13">
        <f>VLOOKUP($C102,'Table 1'!$A$1:$E$148,3,FALSE)</f>
        <v>48.301732999999999</v>
      </c>
      <c r="E102" s="13">
        <f>VLOOKUP($C102,'Table 1'!$A$1:$E$148,4,FALSE)</f>
        <v>2.0702999999999999E-2</v>
      </c>
      <c r="F102" s="15" t="s">
        <v>514</v>
      </c>
      <c r="G102" s="19" t="s">
        <v>218</v>
      </c>
      <c r="H102" s="1">
        <v>95</v>
      </c>
    </row>
    <row r="103" spans="1:8" x14ac:dyDescent="0.25">
      <c r="A103" s="8">
        <f t="shared" si="4"/>
        <v>97</v>
      </c>
      <c r="B103" s="13" t="str">
        <f t="shared" si="3"/>
        <v>NGN ₦</v>
      </c>
      <c r="C103" s="14" t="s">
        <v>219</v>
      </c>
      <c r="D103" s="13">
        <f>VLOOKUP($C103,'Table 1'!$A$1:$E$148,3,FALSE)</f>
        <v>1885.3652440000001</v>
      </c>
      <c r="E103" s="13">
        <f>VLOOKUP($C103,'Table 1'!$A$1:$E$148,4,FALSE)</f>
        <v>5.2999999999999998E-4</v>
      </c>
      <c r="F103" s="15" t="s">
        <v>221</v>
      </c>
      <c r="G103" s="19" t="s">
        <v>220</v>
      </c>
      <c r="H103" s="1">
        <v>96</v>
      </c>
    </row>
    <row r="104" spans="1:8" x14ac:dyDescent="0.25">
      <c r="A104" s="8">
        <f t="shared" si="4"/>
        <v>98</v>
      </c>
      <c r="B104" s="13" t="str">
        <f t="shared" ref="B104:B134" si="5">IF(F104&amp;" "&amp;G104=F104&amp;" "&amp;F104,G104,F104&amp;" "&amp;G104)</f>
        <v>NOK kr</v>
      </c>
      <c r="C104" s="14" t="s">
        <v>222</v>
      </c>
      <c r="D104" s="13">
        <f>VLOOKUP($C104,'Table 1'!$A$1:$E$148,3,FALSE)</f>
        <v>13.35684</v>
      </c>
      <c r="E104" s="13">
        <f>VLOOKUP($C104,'Table 1'!$A$1:$E$148,4,FALSE)</f>
        <v>7.4868000000000004E-2</v>
      </c>
      <c r="F104" s="15" t="s">
        <v>223</v>
      </c>
      <c r="G104" s="19" t="s">
        <v>135</v>
      </c>
      <c r="H104" s="1">
        <v>97</v>
      </c>
    </row>
    <row r="105" spans="1:8" x14ac:dyDescent="0.25">
      <c r="A105" s="8">
        <f t="shared" si="4"/>
        <v>99</v>
      </c>
      <c r="B105" s="13" t="str">
        <f t="shared" si="5"/>
        <v>OMR ﷼</v>
      </c>
      <c r="C105" s="14" t="s">
        <v>224</v>
      </c>
      <c r="D105" s="13">
        <f>VLOOKUP($C105,'Table 1'!$A$1:$E$148,3,FALSE)</f>
        <v>0.50453800000000004</v>
      </c>
      <c r="E105" s="13">
        <f>VLOOKUP($C105,'Table 1'!$A$1:$E$148,4,FALSE)</f>
        <v>1.9820120000000001</v>
      </c>
      <c r="F105" s="15" t="s">
        <v>225</v>
      </c>
      <c r="G105" s="19" t="s">
        <v>166</v>
      </c>
      <c r="H105" s="1">
        <v>98</v>
      </c>
    </row>
    <row r="106" spans="1:8" x14ac:dyDescent="0.25">
      <c r="A106" s="8">
        <f t="shared" si="4"/>
        <v>100</v>
      </c>
      <c r="B106" s="13" t="str">
        <f t="shared" si="5"/>
        <v>PKR ₨</v>
      </c>
      <c r="C106" s="14" t="s">
        <v>226</v>
      </c>
      <c r="D106" s="13">
        <f>VLOOKUP($C106,'Table 1'!$A$1:$E$148,3,FALSE)</f>
        <v>370.05277599999999</v>
      </c>
      <c r="E106" s="13">
        <f>VLOOKUP($C106,'Table 1'!$A$1:$E$148,4,FALSE)</f>
        <v>2.702E-3</v>
      </c>
      <c r="F106" s="15" t="s">
        <v>227</v>
      </c>
      <c r="G106" s="19" t="s">
        <v>199</v>
      </c>
      <c r="H106" s="1">
        <v>99</v>
      </c>
    </row>
    <row r="107" spans="1:8" x14ac:dyDescent="0.25">
      <c r="A107" s="8">
        <f t="shared" si="4"/>
        <v>101</v>
      </c>
      <c r="B107" s="13" t="str">
        <f t="shared" si="5"/>
        <v>PAB B/.</v>
      </c>
      <c r="C107" s="14" t="s">
        <v>228</v>
      </c>
      <c r="D107" s="13">
        <f>VLOOKUP($C107,'Table 1'!$A$1:$E$148,3,FALSE)</f>
        <v>1.312252</v>
      </c>
      <c r="E107" s="13">
        <f>VLOOKUP($C107,'Table 1'!$A$1:$E$148,4,FALSE)</f>
        <v>0.76204899999999998</v>
      </c>
      <c r="F107" s="15" t="s">
        <v>230</v>
      </c>
      <c r="G107" s="19" t="s">
        <v>229</v>
      </c>
      <c r="H107" s="1">
        <v>100</v>
      </c>
    </row>
    <row r="108" spans="1:8" x14ac:dyDescent="0.25">
      <c r="A108" s="8">
        <f t="shared" si="4"/>
        <v>102</v>
      </c>
      <c r="B108" s="13" t="str">
        <f t="shared" si="5"/>
        <v>PGK K</v>
      </c>
      <c r="C108" s="14" t="s">
        <v>516</v>
      </c>
      <c r="D108" s="13">
        <f>VLOOKUP($C108,'Table 1'!$A$1:$E$148,3,FALSE)</f>
        <v>5.5675090000000003</v>
      </c>
      <c r="E108" s="13">
        <f>VLOOKUP($C108,'Table 1'!$A$1:$E$148,4,FALSE)</f>
        <v>0.179614</v>
      </c>
      <c r="F108" s="15" t="s">
        <v>517</v>
      </c>
      <c r="G108" s="19" t="s">
        <v>178</v>
      </c>
      <c r="H108" s="1">
        <v>101</v>
      </c>
    </row>
    <row r="109" spans="1:8" x14ac:dyDescent="0.25">
      <c r="A109" s="8">
        <f t="shared" si="4"/>
        <v>103</v>
      </c>
      <c r="B109" s="13" t="str">
        <f t="shared" si="5"/>
        <v>PYG Gs</v>
      </c>
      <c r="C109" s="14" t="s">
        <v>231</v>
      </c>
      <c r="D109" s="13">
        <f>VLOOKUP($C109,'Table 1'!$A$1:$E$148,3,FALSE)</f>
        <v>9287.8878459999996</v>
      </c>
      <c r="E109" s="13">
        <f>VLOOKUP($C109,'Table 1'!$A$1:$E$148,4,FALSE)</f>
        <v>1.08E-4</v>
      </c>
      <c r="F109" s="15" t="s">
        <v>233</v>
      </c>
      <c r="G109" s="19" t="s">
        <v>232</v>
      </c>
      <c r="H109" s="1">
        <v>102</v>
      </c>
    </row>
    <row r="110" spans="1:8" x14ac:dyDescent="0.25">
      <c r="A110" s="8">
        <f t="shared" si="4"/>
        <v>104</v>
      </c>
      <c r="B110" s="13" t="str">
        <f t="shared" si="5"/>
        <v>PEN</v>
      </c>
      <c r="C110" s="14" t="s">
        <v>235</v>
      </c>
      <c r="D110" s="13">
        <f>VLOOKUP($C110,'Table 1'!$A$1:$E$148,3,FALSE)</f>
        <v>4.4298289999999998</v>
      </c>
      <c r="E110" s="13">
        <f>VLOOKUP($C110,'Table 1'!$A$1:$E$148,4,FALSE)</f>
        <v>0.225742</v>
      </c>
      <c r="F110" s="15" t="s">
        <v>234</v>
      </c>
      <c r="G110" s="19" t="s">
        <v>234</v>
      </c>
      <c r="H110" s="1">
        <v>103</v>
      </c>
    </row>
    <row r="111" spans="1:8" x14ac:dyDescent="0.25">
      <c r="A111" s="8">
        <f t="shared" si="4"/>
        <v>105</v>
      </c>
      <c r="B111" s="13" t="str">
        <f t="shared" si="5"/>
        <v>PHP ₱</v>
      </c>
      <c r="C111" s="14" t="s">
        <v>236</v>
      </c>
      <c r="D111" s="13">
        <f>VLOOKUP($C111,'Table 1'!$A$1:$E$148,3,FALSE)</f>
        <v>77.599468999999999</v>
      </c>
      <c r="E111" s="13">
        <f>VLOOKUP($C111,'Table 1'!$A$1:$E$148,4,FALSE)</f>
        <v>1.2886999999999999E-2</v>
      </c>
      <c r="F111" s="15" t="s">
        <v>237</v>
      </c>
      <c r="G111" s="19" t="s">
        <v>130</v>
      </c>
      <c r="H111" s="1">
        <v>104</v>
      </c>
    </row>
    <row r="112" spans="1:8" x14ac:dyDescent="0.25">
      <c r="A112" s="8">
        <f t="shared" si="4"/>
        <v>106</v>
      </c>
      <c r="B112" s="13" t="str">
        <f t="shared" si="5"/>
        <v>PLN zł</v>
      </c>
      <c r="C112" s="14" t="s">
        <v>238</v>
      </c>
      <c r="D112" s="13">
        <f>VLOOKUP($C112,'Table 1'!$A$1:$E$148,3,FALSE)</f>
        <v>4.8225179999999996</v>
      </c>
      <c r="E112" s="13">
        <f>VLOOKUP($C112,'Table 1'!$A$1:$E$148,4,FALSE)</f>
        <v>0.20736099999999999</v>
      </c>
      <c r="F112" s="15" t="s">
        <v>240</v>
      </c>
      <c r="G112" s="19" t="s">
        <v>239</v>
      </c>
      <c r="H112" s="1">
        <v>105</v>
      </c>
    </row>
    <row r="113" spans="1:8" x14ac:dyDescent="0.25">
      <c r="A113" s="8">
        <f t="shared" si="4"/>
        <v>107</v>
      </c>
      <c r="B113" s="13" t="str">
        <f t="shared" si="5"/>
        <v>QAR ﷼</v>
      </c>
      <c r="C113" s="14" t="s">
        <v>241</v>
      </c>
      <c r="D113" s="13">
        <f>VLOOKUP($C113,'Table 1'!$A$1:$E$148,3,FALSE)</f>
        <v>4.7772199999999998</v>
      </c>
      <c r="E113" s="13">
        <f>VLOOKUP($C113,'Table 1'!$A$1:$E$148,4,FALSE)</f>
        <v>0.20932700000000001</v>
      </c>
      <c r="F113" s="15" t="s">
        <v>242</v>
      </c>
      <c r="G113" s="19" t="s">
        <v>166</v>
      </c>
      <c r="H113" s="1">
        <v>106</v>
      </c>
    </row>
    <row r="114" spans="1:8" x14ac:dyDescent="0.25">
      <c r="A114" s="8">
        <f t="shared" si="4"/>
        <v>108</v>
      </c>
      <c r="B114" s="13" t="str">
        <f t="shared" si="5"/>
        <v>RON lei</v>
      </c>
      <c r="C114" s="14" t="s">
        <v>243</v>
      </c>
      <c r="D114" s="13">
        <f>VLOOKUP($C114,'Table 1'!$A$1:$E$148,3,FALSE)</f>
        <v>5.7732010000000002</v>
      </c>
      <c r="E114" s="13">
        <f>VLOOKUP($C114,'Table 1'!$A$1:$E$148,4,FALSE)</f>
        <v>0.17321400000000001</v>
      </c>
      <c r="F114" s="15" t="s">
        <v>245</v>
      </c>
      <c r="G114" s="19" t="s">
        <v>244</v>
      </c>
      <c r="H114" s="1">
        <v>107</v>
      </c>
    </row>
    <row r="115" spans="1:8" x14ac:dyDescent="0.25">
      <c r="A115" s="8">
        <f t="shared" si="4"/>
        <v>109</v>
      </c>
      <c r="B115" s="13" t="str">
        <f t="shared" si="5"/>
        <v>RUB ₽</v>
      </c>
      <c r="C115" s="14" t="s">
        <v>246</v>
      </c>
      <c r="D115" s="13">
        <f>VLOOKUP($C115,'Table 1'!$A$1:$E$148,3,FALSE)</f>
        <v>106.19246200000001</v>
      </c>
      <c r="E115" s="13">
        <f>VLOOKUP($C115,'Table 1'!$A$1:$E$148,4,FALSE)</f>
        <v>9.417E-3</v>
      </c>
      <c r="F115" s="15" t="s">
        <v>248</v>
      </c>
      <c r="G115" s="19" t="s">
        <v>247</v>
      </c>
      <c r="H115" s="1">
        <v>108</v>
      </c>
    </row>
    <row r="116" spans="1:8" x14ac:dyDescent="0.25">
      <c r="A116" s="8">
        <f t="shared" si="4"/>
        <v>110</v>
      </c>
      <c r="B116" s="13" t="str">
        <f t="shared" si="5"/>
        <v>RWF</v>
      </c>
      <c r="C116" s="14" t="s">
        <v>519</v>
      </c>
      <c r="D116" s="13">
        <f>VLOOKUP($C116,'Table 1'!$A$1:$E$148,3,FALSE)</f>
        <v>1903.367651</v>
      </c>
      <c r="E116" s="13">
        <f>VLOOKUP($C116,'Table 1'!$A$1:$E$148,4,FALSE)</f>
        <v>5.2499999999999997E-4</v>
      </c>
      <c r="F116" s="15" t="s">
        <v>249</v>
      </c>
      <c r="G116" s="19" t="s">
        <v>249</v>
      </c>
      <c r="H116" s="1">
        <v>109</v>
      </c>
    </row>
    <row r="117" spans="1:8" x14ac:dyDescent="0.25">
      <c r="A117" s="8">
        <f t="shared" si="4"/>
        <v>111</v>
      </c>
      <c r="B117" s="13" t="str">
        <f t="shared" si="5"/>
        <v>SVC $</v>
      </c>
      <c r="C117" s="14" t="s">
        <v>540</v>
      </c>
      <c r="D117" s="13">
        <f>VLOOKUP($C117,'Table 1'!$A$1:$E$148,3,FALSE)</f>
        <v>11.482234999999999</v>
      </c>
      <c r="E117" s="13">
        <f>VLOOKUP($C117,'Table 1'!$A$1:$E$148,4,FALSE)</f>
        <v>8.7091000000000002E-2</v>
      </c>
      <c r="F117" s="15" t="s">
        <v>541</v>
      </c>
      <c r="G117" s="19" t="s">
        <v>62</v>
      </c>
      <c r="H117" s="1">
        <v>110</v>
      </c>
    </row>
    <row r="118" spans="1:8" x14ac:dyDescent="0.25">
      <c r="A118" s="8">
        <f t="shared" si="4"/>
        <v>112</v>
      </c>
      <c r="B118" s="13" t="str">
        <f t="shared" si="5"/>
        <v>WST</v>
      </c>
      <c r="C118" s="14" t="s">
        <v>558</v>
      </c>
      <c r="D118" s="13">
        <f>VLOOKUP($C118,'Table 1'!$A$1:$E$148,3,FALSE)</f>
        <v>3.6726260000000002</v>
      </c>
      <c r="E118" s="13">
        <f>VLOOKUP($C118,'Table 1'!$A$1:$E$148,4,FALSE)</f>
        <v>0.272285</v>
      </c>
      <c r="F118" s="15" t="s">
        <v>250</v>
      </c>
      <c r="G118" s="19" t="s">
        <v>250</v>
      </c>
      <c r="H118" s="1">
        <v>111</v>
      </c>
    </row>
    <row r="119" spans="1:8" x14ac:dyDescent="0.25">
      <c r="A119" s="8">
        <f t="shared" si="4"/>
        <v>113</v>
      </c>
      <c r="B119" s="13" t="str">
        <f t="shared" si="5"/>
        <v>STN</v>
      </c>
      <c r="C119" s="14" t="s">
        <v>538</v>
      </c>
      <c r="D119" s="13">
        <f>VLOOKUP($C119,'Table 1'!$A$1:$E$148,3,FALSE)</f>
        <v>27.809168</v>
      </c>
      <c r="E119" s="13">
        <f>VLOOKUP($C119,'Table 1'!$A$1:$E$148,4,FALSE)</f>
        <v>3.5958999999999998E-2</v>
      </c>
      <c r="F119" s="15" t="s">
        <v>251</v>
      </c>
      <c r="G119" s="19" t="s">
        <v>251</v>
      </c>
      <c r="H119" s="1">
        <v>112</v>
      </c>
    </row>
    <row r="120" spans="1:8" x14ac:dyDescent="0.25">
      <c r="A120" s="8">
        <f t="shared" si="4"/>
        <v>114</v>
      </c>
      <c r="B120" s="13" t="str">
        <f t="shared" si="5"/>
        <v>SAR ﷼</v>
      </c>
      <c r="C120" s="14" t="s">
        <v>252</v>
      </c>
      <c r="D120" s="13">
        <f>VLOOKUP($C120,'Table 1'!$A$1:$E$148,3,FALSE)</f>
        <v>4.9219080000000002</v>
      </c>
      <c r="E120" s="13">
        <f>VLOOKUP($C120,'Table 1'!$A$1:$E$148,4,FALSE)</f>
        <v>0.20317299999999999</v>
      </c>
      <c r="F120" s="15" t="s">
        <v>253</v>
      </c>
      <c r="G120" s="19" t="s">
        <v>166</v>
      </c>
      <c r="H120" s="1">
        <v>113</v>
      </c>
    </row>
    <row r="121" spans="1:8" x14ac:dyDescent="0.25">
      <c r="A121" s="8">
        <f t="shared" si="4"/>
        <v>115</v>
      </c>
      <c r="B121" s="13" t="str">
        <f t="shared" si="5"/>
        <v>RSD Дин.</v>
      </c>
      <c r="C121" s="14" t="s">
        <v>254</v>
      </c>
      <c r="D121" s="13">
        <f>VLOOKUP($C121,'Table 1'!$A$1:$E$148,3,FALSE)</f>
        <v>133.25791899999999</v>
      </c>
      <c r="E121" s="13">
        <f>VLOOKUP($C121,'Table 1'!$A$1:$E$148,4,FALSE)</f>
        <v>7.5040000000000003E-3</v>
      </c>
      <c r="F121" s="15" t="s">
        <v>256</v>
      </c>
      <c r="G121" s="19" t="s">
        <v>255</v>
      </c>
      <c r="H121" s="1">
        <v>114</v>
      </c>
    </row>
    <row r="122" spans="1:8" x14ac:dyDescent="0.25">
      <c r="A122" s="8">
        <f t="shared" si="4"/>
        <v>116</v>
      </c>
      <c r="B122" s="13" t="str">
        <f t="shared" si="5"/>
        <v>SCR ₨</v>
      </c>
      <c r="C122" s="14" t="s">
        <v>524</v>
      </c>
      <c r="D122" s="13">
        <f>VLOOKUP($C122,'Table 1'!$A$1:$E$148,3,FALSE)</f>
        <v>19.425782000000002</v>
      </c>
      <c r="E122" s="13">
        <f>VLOOKUP($C122,'Table 1'!$A$1:$E$148,4,FALSE)</f>
        <v>5.1478000000000003E-2</v>
      </c>
      <c r="F122" s="15" t="s">
        <v>525</v>
      </c>
      <c r="G122" s="19" t="s">
        <v>199</v>
      </c>
      <c r="H122" s="1">
        <v>115</v>
      </c>
    </row>
    <row r="123" spans="1:8" x14ac:dyDescent="0.25">
      <c r="A123" s="8">
        <f t="shared" si="4"/>
        <v>117</v>
      </c>
      <c r="B123" s="13" t="str">
        <f t="shared" si="5"/>
        <v>SGD $</v>
      </c>
      <c r="C123" s="14" t="s">
        <v>257</v>
      </c>
      <c r="D123" s="13">
        <f>VLOOKUP($C123,'Table 1'!$A$1:$E$148,3,FALSE)</f>
        <v>1.709303</v>
      </c>
      <c r="E123" s="13">
        <f>VLOOKUP($C123,'Table 1'!$A$1:$E$148,4,FALSE)</f>
        <v>0.58503400000000005</v>
      </c>
      <c r="F123" s="15" t="s">
        <v>258</v>
      </c>
      <c r="G123" s="19" t="s">
        <v>62</v>
      </c>
      <c r="H123" s="1">
        <v>116</v>
      </c>
    </row>
    <row r="124" spans="1:8" x14ac:dyDescent="0.25">
      <c r="A124" s="8">
        <f t="shared" si="4"/>
        <v>118</v>
      </c>
      <c r="B124" s="13" t="str">
        <f t="shared" si="5"/>
        <v>SBD $</v>
      </c>
      <c r="C124" s="14" t="s">
        <v>521</v>
      </c>
      <c r="D124" s="13">
        <f>VLOOKUP($C124,'Table 1'!$A$1:$E$148,3,FALSE)</f>
        <v>10.827188</v>
      </c>
      <c r="E124" s="13">
        <f>VLOOKUP($C124,'Table 1'!$A$1:$E$148,4,FALSE)</f>
        <v>9.2359999999999998E-2</v>
      </c>
      <c r="F124" s="15" t="s">
        <v>522</v>
      </c>
      <c r="G124" s="19" t="s">
        <v>62</v>
      </c>
      <c r="H124" s="1">
        <v>117</v>
      </c>
    </row>
    <row r="125" spans="1:8" x14ac:dyDescent="0.25">
      <c r="A125" s="8">
        <f t="shared" si="4"/>
        <v>119</v>
      </c>
      <c r="B125" s="13" t="str">
        <f t="shared" si="5"/>
        <v>SOS S</v>
      </c>
      <c r="C125" s="14" t="s">
        <v>530</v>
      </c>
      <c r="D125" s="13">
        <f>VLOOKUP($C125,'Table 1'!$A$1:$E$148,3,FALSE)</f>
        <v>749.91281600000002</v>
      </c>
      <c r="E125" s="13">
        <f>VLOOKUP($C125,'Table 1'!$A$1:$E$148,4,FALSE)</f>
        <v>1.333E-3</v>
      </c>
      <c r="F125" s="15" t="s">
        <v>531</v>
      </c>
      <c r="G125" s="19" t="s">
        <v>259</v>
      </c>
      <c r="H125" s="1">
        <v>118</v>
      </c>
    </row>
    <row r="126" spans="1:8" x14ac:dyDescent="0.25">
      <c r="A126" s="8">
        <f t="shared" si="4"/>
        <v>120</v>
      </c>
      <c r="B126" s="13" t="str">
        <f t="shared" si="5"/>
        <v>ZAR R</v>
      </c>
      <c r="C126" s="14" t="s">
        <v>260</v>
      </c>
      <c r="D126" s="13">
        <f>VLOOKUP($C126,'Table 1'!$A$1:$E$148,3,FALSE)</f>
        <v>22.747268999999999</v>
      </c>
      <c r="E126" s="13">
        <f>VLOOKUP($C126,'Table 1'!$A$1:$E$148,4,FALSE)</f>
        <v>4.3961E-2</v>
      </c>
      <c r="F126" s="15" t="s">
        <v>262</v>
      </c>
      <c r="G126" s="19" t="s">
        <v>261</v>
      </c>
      <c r="H126" s="1">
        <v>119</v>
      </c>
    </row>
    <row r="127" spans="1:8" x14ac:dyDescent="0.25">
      <c r="A127" s="8">
        <f t="shared" si="4"/>
        <v>121</v>
      </c>
      <c r="B127" s="13" t="str">
        <f t="shared" si="5"/>
        <v>KRW ₩</v>
      </c>
      <c r="C127" s="14" t="s">
        <v>263</v>
      </c>
      <c r="D127" s="13">
        <f>VLOOKUP($C127,'Table 1'!$A$1:$E$148,3,FALSE)</f>
        <v>1913.933342</v>
      </c>
      <c r="E127" s="13">
        <f>VLOOKUP($C127,'Table 1'!$A$1:$E$148,4,FALSE)</f>
        <v>5.22E-4</v>
      </c>
      <c r="F127" s="15" t="s">
        <v>265</v>
      </c>
      <c r="G127" s="19" t="s">
        <v>264</v>
      </c>
      <c r="H127" s="1">
        <v>120</v>
      </c>
    </row>
    <row r="128" spans="1:8" x14ac:dyDescent="0.25">
      <c r="A128" s="8">
        <f t="shared" si="4"/>
        <v>122</v>
      </c>
      <c r="B128" s="13" t="str">
        <f t="shared" si="5"/>
        <v>SSP</v>
      </c>
      <c r="C128" s="14" t="s">
        <v>536</v>
      </c>
      <c r="D128" s="13">
        <f>VLOOKUP($C128,'Table 1'!$A$1:$E$148,3,FALSE)</f>
        <v>6019.2960700000003</v>
      </c>
      <c r="E128" s="13">
        <f>VLOOKUP($C128,'Table 1'!$A$1:$E$148,4,FALSE)</f>
        <v>1.66E-4</v>
      </c>
      <c r="F128" s="15" t="s">
        <v>266</v>
      </c>
      <c r="G128" s="19" t="s">
        <v>266</v>
      </c>
      <c r="H128" s="1">
        <v>121</v>
      </c>
    </row>
    <row r="129" spans="1:8" x14ac:dyDescent="0.25">
      <c r="A129" s="8">
        <f t="shared" si="4"/>
        <v>123</v>
      </c>
      <c r="B129" s="13" t="str">
        <f t="shared" si="5"/>
        <v>LKR ₨</v>
      </c>
      <c r="C129" s="14" t="s">
        <v>267</v>
      </c>
      <c r="D129" s="13">
        <f>VLOOKUP($C129,'Table 1'!$A$1:$E$148,3,FALSE)</f>
        <v>400.07552199999998</v>
      </c>
      <c r="E129" s="13">
        <f>VLOOKUP($C129,'Table 1'!$A$1:$E$148,4,FALSE)</f>
        <v>2.5000000000000001E-3</v>
      </c>
      <c r="F129" s="15" t="s">
        <v>268</v>
      </c>
      <c r="G129" s="19" t="s">
        <v>199</v>
      </c>
      <c r="H129" s="1">
        <v>122</v>
      </c>
    </row>
    <row r="130" spans="1:8" x14ac:dyDescent="0.25">
      <c r="A130" s="8">
        <f t="shared" si="4"/>
        <v>124</v>
      </c>
      <c r="B130" s="13" t="str">
        <f t="shared" si="5"/>
        <v>SDG ج.س.</v>
      </c>
      <c r="C130" s="14" t="s">
        <v>527</v>
      </c>
      <c r="D130" s="13">
        <f>VLOOKUP($C130,'Table 1'!$A$1:$E$148,3,FALSE)</f>
        <v>787.57255899999996</v>
      </c>
      <c r="E130" s="13">
        <f>VLOOKUP($C130,'Table 1'!$A$1:$E$148,4,FALSE)</f>
        <v>1.2700000000000001E-3</v>
      </c>
      <c r="F130" s="15" t="s">
        <v>528</v>
      </c>
      <c r="G130" s="19" t="s">
        <v>269</v>
      </c>
      <c r="H130" s="1">
        <v>123</v>
      </c>
    </row>
    <row r="131" spans="1:8" x14ac:dyDescent="0.25">
      <c r="A131" s="8">
        <f t="shared" si="4"/>
        <v>125</v>
      </c>
      <c r="B131" s="13" t="str">
        <f t="shared" si="5"/>
        <v>SRD $</v>
      </c>
      <c r="C131" s="14" t="s">
        <v>533</v>
      </c>
      <c r="D131" s="13">
        <f>VLOOKUP($C131,'Table 1'!$A$1:$E$148,3,FALSE)</f>
        <v>51.747754</v>
      </c>
      <c r="E131" s="13">
        <f>VLOOKUP($C131,'Table 1'!$A$1:$E$148,4,FALSE)</f>
        <v>1.9324999999999998E-2</v>
      </c>
      <c r="F131" s="15" t="s">
        <v>534</v>
      </c>
      <c r="G131" s="19" t="s">
        <v>62</v>
      </c>
      <c r="H131" s="1">
        <v>124</v>
      </c>
    </row>
    <row r="132" spans="1:8" x14ac:dyDescent="0.25">
      <c r="A132" s="8">
        <f t="shared" si="4"/>
        <v>126</v>
      </c>
      <c r="B132" s="13" t="str">
        <f t="shared" si="5"/>
        <v>SZL</v>
      </c>
      <c r="C132" s="14" t="s">
        <v>543</v>
      </c>
      <c r="D132" s="13">
        <f>VLOOKUP($C132,'Table 1'!$A$1:$E$148,3,FALSE)</f>
        <v>22.764925999999999</v>
      </c>
      <c r="E132" s="13">
        <f>VLOOKUP($C132,'Table 1'!$A$1:$E$148,4,FALSE)</f>
        <v>4.3927000000000001E-2</v>
      </c>
      <c r="F132" s="15" t="s">
        <v>270</v>
      </c>
      <c r="G132" s="19" t="s">
        <v>270</v>
      </c>
      <c r="H132" s="1">
        <v>125</v>
      </c>
    </row>
    <row r="133" spans="1:8" x14ac:dyDescent="0.25">
      <c r="A133" s="8">
        <f t="shared" si="4"/>
        <v>127</v>
      </c>
      <c r="B133" s="13" t="str">
        <f t="shared" si="5"/>
        <v>TJS</v>
      </c>
      <c r="C133" s="14" t="s">
        <v>274</v>
      </c>
      <c r="D133" s="13">
        <f>VLOOKUP($C133,'Table 1'!$A$1:$E$148,3,FALSE)</f>
        <v>12.171903</v>
      </c>
      <c r="E133" s="13">
        <f>VLOOKUP($C133,'Table 1'!$A$1:$E$148,4,FALSE)</f>
        <v>8.2156000000000007E-2</v>
      </c>
      <c r="F133" s="15" t="s">
        <v>273</v>
      </c>
      <c r="G133" s="19" t="s">
        <v>273</v>
      </c>
      <c r="H133" s="1">
        <v>127</v>
      </c>
    </row>
    <row r="134" spans="1:8" x14ac:dyDescent="0.25">
      <c r="A134" s="8">
        <f t="shared" si="4"/>
        <v>128</v>
      </c>
      <c r="B134" s="13" t="str">
        <f t="shared" si="5"/>
        <v>TZS TSh</v>
      </c>
      <c r="C134" s="14" t="s">
        <v>551</v>
      </c>
      <c r="D134" s="13">
        <f>VLOOKUP($C134,'Table 1'!$A$1:$E$148,3,FALSE)</f>
        <v>3225.0057529999999</v>
      </c>
      <c r="E134" s="13">
        <f>VLOOKUP($C134,'Table 1'!$A$1:$E$148,4,FALSE)</f>
        <v>3.1E-4</v>
      </c>
      <c r="F134" s="15" t="s">
        <v>552</v>
      </c>
      <c r="G134" s="19" t="s">
        <v>275</v>
      </c>
      <c r="H134" s="1">
        <v>128</v>
      </c>
    </row>
    <row r="135" spans="1:8" x14ac:dyDescent="0.25">
      <c r="A135" s="8">
        <f t="shared" si="4"/>
        <v>129</v>
      </c>
      <c r="B135" s="13" t="str">
        <f t="shared" ref="B135:B150" si="6">IF(F135&amp;" "&amp;G135=F135&amp;" "&amp;F135,G135,F135&amp;" "&amp;G135)</f>
        <v>THB ฿</v>
      </c>
      <c r="C135" s="14" t="s">
        <v>276</v>
      </c>
      <c r="D135" s="13">
        <f>VLOOKUP($C135,'Table 1'!$A$1:$E$148,3,FALSE)</f>
        <v>42.471832999999997</v>
      </c>
      <c r="E135" s="13">
        <f>VLOOKUP($C135,'Table 1'!$A$1:$E$148,4,FALSE)</f>
        <v>2.3545E-2</v>
      </c>
      <c r="F135" s="15" t="s">
        <v>278</v>
      </c>
      <c r="G135" s="19" t="s">
        <v>277</v>
      </c>
      <c r="H135" s="1">
        <v>129</v>
      </c>
    </row>
    <row r="136" spans="1:8" x14ac:dyDescent="0.25">
      <c r="A136" s="8">
        <f t="shared" si="4"/>
        <v>130</v>
      </c>
      <c r="B136" s="13" t="str">
        <f t="shared" si="6"/>
        <v>TOP T$</v>
      </c>
      <c r="C136" s="14" t="s">
        <v>545</v>
      </c>
      <c r="D136" s="13">
        <f>VLOOKUP($C136,'Table 1'!$A$1:$E$148,3,FALSE)</f>
        <v>3.1147399999999998</v>
      </c>
      <c r="E136" s="13">
        <f>VLOOKUP($C136,'Table 1'!$A$1:$E$148,4,FALSE)</f>
        <v>0.32105400000000001</v>
      </c>
      <c r="F136" s="15" t="s">
        <v>546</v>
      </c>
      <c r="G136" s="19" t="s">
        <v>279</v>
      </c>
      <c r="H136" s="1">
        <v>130</v>
      </c>
    </row>
    <row r="137" spans="1:8" x14ac:dyDescent="0.25">
      <c r="A137" s="8">
        <f t="shared" si="4"/>
        <v>131</v>
      </c>
      <c r="B137" s="13" t="str">
        <f t="shared" si="6"/>
        <v>TTD TT$</v>
      </c>
      <c r="C137" s="14" t="s">
        <v>548</v>
      </c>
      <c r="D137" s="13">
        <f>VLOOKUP($C137,'Table 1'!$A$1:$E$148,3,FALSE)</f>
        <v>8.8771409999999999</v>
      </c>
      <c r="E137" s="13">
        <f>VLOOKUP($C137,'Table 1'!$A$1:$E$148,4,FALSE)</f>
        <v>0.112649</v>
      </c>
      <c r="F137" s="15" t="s">
        <v>549</v>
      </c>
      <c r="G137" s="19" t="s">
        <v>280</v>
      </c>
      <c r="H137" s="1">
        <v>131</v>
      </c>
    </row>
    <row r="138" spans="1:8" x14ac:dyDescent="0.25">
      <c r="A138" s="8">
        <f t="shared" ref="A138:A150" si="7">A137+1</f>
        <v>132</v>
      </c>
      <c r="B138" s="13" t="str">
        <f t="shared" si="6"/>
        <v>TND د.ت</v>
      </c>
      <c r="C138" s="14" t="s">
        <v>281</v>
      </c>
      <c r="D138" s="13">
        <f>VLOOKUP($C138,'Table 1'!$A$1:$E$148,3,FALSE)</f>
        <v>3.8690690000000001</v>
      </c>
      <c r="E138" s="13">
        <f>VLOOKUP($C138,'Table 1'!$A$1:$E$148,4,FALSE)</f>
        <v>0.25846000000000002</v>
      </c>
      <c r="F138" s="15" t="s">
        <v>283</v>
      </c>
      <c r="G138" s="19" t="s">
        <v>282</v>
      </c>
      <c r="H138" s="1">
        <v>132</v>
      </c>
    </row>
    <row r="139" spans="1:8" x14ac:dyDescent="0.25">
      <c r="A139" s="8">
        <f t="shared" si="7"/>
        <v>133</v>
      </c>
      <c r="B139" s="13" t="str">
        <f t="shared" si="6"/>
        <v>TRY ₺</v>
      </c>
      <c r="C139" s="14" t="s">
        <v>284</v>
      </c>
      <c r="D139" s="13">
        <f>VLOOKUP($C139,'Table 1'!$A$1:$E$148,3,FALSE)</f>
        <v>55.401797999999999</v>
      </c>
      <c r="E139" s="13">
        <f>VLOOKUP($C139,'Table 1'!$A$1:$E$148,4,FALSE)</f>
        <v>1.805E-2</v>
      </c>
      <c r="F139" s="15" t="s">
        <v>286</v>
      </c>
      <c r="G139" s="19" t="s">
        <v>285</v>
      </c>
      <c r="H139" s="1">
        <v>133</v>
      </c>
    </row>
    <row r="140" spans="1:8" x14ac:dyDescent="0.25">
      <c r="A140" s="8">
        <f t="shared" si="7"/>
        <v>134</v>
      </c>
      <c r="B140" s="13" t="str">
        <f t="shared" si="6"/>
        <v>AED د.إ</v>
      </c>
      <c r="C140" s="14" t="s">
        <v>287</v>
      </c>
      <c r="D140" s="13">
        <f>VLOOKUP($C140,'Table 1'!$A$1:$E$148,3,FALSE)</f>
        <v>4.8194169999999996</v>
      </c>
      <c r="E140" s="13">
        <f>VLOOKUP($C140,'Table 1'!$A$1:$E$148,4,FALSE)</f>
        <v>0.20749400000000001</v>
      </c>
      <c r="F140" s="15" t="s">
        <v>289</v>
      </c>
      <c r="G140" s="19" t="s">
        <v>288</v>
      </c>
      <c r="H140" s="1">
        <v>134</v>
      </c>
    </row>
    <row r="141" spans="1:8" x14ac:dyDescent="0.25">
      <c r="A141" s="8">
        <f t="shared" si="7"/>
        <v>135</v>
      </c>
      <c r="B141" s="13" t="str">
        <f t="shared" si="6"/>
        <v>UGX</v>
      </c>
      <c r="C141" s="14" t="s">
        <v>554</v>
      </c>
      <c r="D141" s="13">
        <f>VLOOKUP($C141,'Table 1'!$A$1:$E$148,3,FALSE)</f>
        <v>4587.4231060000002</v>
      </c>
      <c r="E141" s="13">
        <f>VLOOKUP($C141,'Table 1'!$A$1:$E$148,4,FALSE)</f>
        <v>2.1800000000000001E-4</v>
      </c>
      <c r="F141" s="15" t="s">
        <v>290</v>
      </c>
      <c r="G141" s="19" t="s">
        <v>290</v>
      </c>
      <c r="H141" s="1">
        <v>135</v>
      </c>
    </row>
    <row r="142" spans="1:8" x14ac:dyDescent="0.25">
      <c r="A142" s="8">
        <f t="shared" si="7"/>
        <v>136</v>
      </c>
      <c r="B142" s="13" t="str">
        <f t="shared" si="6"/>
        <v>UAH ₴</v>
      </c>
      <c r="C142" s="14" t="s">
        <v>291</v>
      </c>
      <c r="D142" s="13">
        <f>VLOOKUP($C142,'Table 1'!$A$1:$E$148,3,FALSE)</f>
        <v>55.065327000000003</v>
      </c>
      <c r="E142" s="13">
        <f>VLOOKUP($C142,'Table 1'!$A$1:$E$148,4,FALSE)</f>
        <v>1.8159999999999999E-2</v>
      </c>
      <c r="F142" s="15" t="s">
        <v>293</v>
      </c>
      <c r="G142" s="19" t="s">
        <v>292</v>
      </c>
      <c r="H142" s="1">
        <v>136</v>
      </c>
    </row>
    <row r="143" spans="1:8" x14ac:dyDescent="0.25">
      <c r="A143" s="8">
        <f t="shared" si="7"/>
        <v>137</v>
      </c>
      <c r="B143" s="13" t="str">
        <f t="shared" si="6"/>
        <v>UYU $U</v>
      </c>
      <c r="C143" s="14" t="s">
        <v>294</v>
      </c>
      <c r="D143" s="13">
        <f>VLOOKUP($C143,'Table 1'!$A$1:$E$148,3,FALSE)</f>
        <v>52.227240000000002</v>
      </c>
      <c r="E143" s="13">
        <f>VLOOKUP($C143,'Table 1'!$A$1:$E$148,4,FALSE)</f>
        <v>1.9147000000000001E-2</v>
      </c>
      <c r="F143" s="15" t="s">
        <v>296</v>
      </c>
      <c r="G143" s="19" t="s">
        <v>295</v>
      </c>
      <c r="H143" s="1">
        <v>137</v>
      </c>
    </row>
    <row r="144" spans="1:8" x14ac:dyDescent="0.25">
      <c r="A144" s="8">
        <f t="shared" si="7"/>
        <v>138</v>
      </c>
      <c r="B144" s="13" t="str">
        <f t="shared" si="6"/>
        <v>UZS лв</v>
      </c>
      <c r="C144" s="14" t="s">
        <v>297</v>
      </c>
      <c r="D144" s="13">
        <f>VLOOKUP($C144,'Table 1'!$A$1:$E$148,3,FALSE)</f>
        <v>15786.731368000001</v>
      </c>
      <c r="E144" s="13">
        <f>VLOOKUP($C144,'Table 1'!$A$1:$E$148,4,FALSE)</f>
        <v>6.3E-5</v>
      </c>
      <c r="F144" s="15" t="s">
        <v>298</v>
      </c>
      <c r="G144" s="19" t="s">
        <v>112</v>
      </c>
      <c r="H144" s="1">
        <v>138</v>
      </c>
    </row>
    <row r="145" spans="1:8" x14ac:dyDescent="0.25">
      <c r="A145" s="8">
        <f t="shared" si="7"/>
        <v>139</v>
      </c>
      <c r="B145" s="13" t="str">
        <f t="shared" si="6"/>
        <v>VUV</v>
      </c>
      <c r="C145" s="14" t="s">
        <v>556</v>
      </c>
      <c r="D145" s="13">
        <f>VLOOKUP($C145,'Table 1'!$A$1:$E$148,3,FALSE)</f>
        <v>159.61327499999999</v>
      </c>
      <c r="E145" s="13">
        <f>VLOOKUP($C145,'Table 1'!$A$1:$E$148,4,FALSE)</f>
        <v>6.2649999999999997E-3</v>
      </c>
      <c r="F145" s="15" t="s">
        <v>299</v>
      </c>
      <c r="G145" s="19" t="s">
        <v>299</v>
      </c>
      <c r="H145" s="1">
        <v>139</v>
      </c>
    </row>
    <row r="146" spans="1:8" x14ac:dyDescent="0.25">
      <c r="A146" s="8">
        <f t="shared" si="7"/>
        <v>140</v>
      </c>
      <c r="B146" s="13" t="str">
        <f t="shared" si="6"/>
        <v>VES Bs</v>
      </c>
      <c r="C146" s="14" t="s">
        <v>300</v>
      </c>
      <c r="D146" s="13">
        <f>VLOOKUP($C146,'Table 1'!$A$1:$E$148,3,FALSE)</f>
        <v>299.29645900000003</v>
      </c>
      <c r="E146" s="13">
        <f>VLOOKUP($C146,'Table 1'!$A$1:$E$148,4,FALSE)</f>
        <v>3.3409999999999998E-3</v>
      </c>
      <c r="F146" s="15" t="s">
        <v>302</v>
      </c>
      <c r="G146" s="19" t="s">
        <v>301</v>
      </c>
      <c r="H146" s="1">
        <v>140</v>
      </c>
    </row>
    <row r="147" spans="1:8" x14ac:dyDescent="0.25">
      <c r="A147" s="8">
        <f t="shared" si="7"/>
        <v>141</v>
      </c>
      <c r="B147" s="13" t="str">
        <f t="shared" si="6"/>
        <v>VND ₫</v>
      </c>
      <c r="C147" s="14" t="s">
        <v>303</v>
      </c>
      <c r="D147" s="13">
        <f>VLOOKUP($C147,'Table 1'!$A$1:$E$148,3,FALSE)</f>
        <v>34526.630763000001</v>
      </c>
      <c r="E147" s="13">
        <f>VLOOKUP($C147,'Table 1'!$A$1:$E$148,4,FALSE)</f>
        <v>2.9E-5</v>
      </c>
      <c r="F147" s="15" t="s">
        <v>305</v>
      </c>
      <c r="G147" s="19" t="s">
        <v>304</v>
      </c>
      <c r="H147" s="1">
        <v>141</v>
      </c>
    </row>
    <row r="148" spans="1:8" x14ac:dyDescent="0.25">
      <c r="A148" s="8">
        <f t="shared" si="7"/>
        <v>142</v>
      </c>
      <c r="B148" s="13" t="str">
        <f t="shared" si="6"/>
        <v>XOF</v>
      </c>
      <c r="C148" s="14" t="s">
        <v>307</v>
      </c>
      <c r="D148" s="13">
        <f>VLOOKUP($C148,'Table 1'!$A$1:$E$148,3,FALSE)</f>
        <v>744.55586200000005</v>
      </c>
      <c r="E148" s="13">
        <f>VLOOKUP($C148,'Table 1'!$A$1:$E$148,4,FALSE)</f>
        <v>1.343E-3</v>
      </c>
      <c r="F148" s="15" t="s">
        <v>306</v>
      </c>
      <c r="G148" s="19" t="s">
        <v>306</v>
      </c>
      <c r="H148" s="1">
        <v>142</v>
      </c>
    </row>
    <row r="149" spans="1:8" x14ac:dyDescent="0.25">
      <c r="A149" s="8">
        <f t="shared" si="7"/>
        <v>143</v>
      </c>
      <c r="B149" s="13" t="str">
        <f t="shared" si="6"/>
        <v>YER ﷼</v>
      </c>
      <c r="C149" s="14" t="s">
        <v>569</v>
      </c>
      <c r="D149" s="13">
        <f>VLOOKUP($C149,'Table 1'!$A$1:$E$148,3,FALSE)</f>
        <v>313.23339099999998</v>
      </c>
      <c r="E149" s="13">
        <f>VLOOKUP($C149,'Table 1'!$A$1:$E$148,4,FALSE)</f>
        <v>3.1930000000000001E-3</v>
      </c>
      <c r="F149" s="15" t="s">
        <v>570</v>
      </c>
      <c r="G149" s="19" t="s">
        <v>166</v>
      </c>
      <c r="H149" s="1">
        <v>143</v>
      </c>
    </row>
    <row r="150" spans="1:8" ht="15.75" thickBot="1" x14ac:dyDescent="0.3">
      <c r="A150" s="9">
        <f t="shared" si="7"/>
        <v>144</v>
      </c>
      <c r="B150" s="22" t="str">
        <f t="shared" si="6"/>
        <v>ZMW £</v>
      </c>
      <c r="C150" s="23" t="s">
        <v>572</v>
      </c>
      <c r="D150" s="22">
        <f>VLOOKUP($C150,'Table 1'!$A$1:$E$148,3,FALSE)</f>
        <v>29.745481000000002</v>
      </c>
      <c r="E150" s="22">
        <f>VLOOKUP($C150,'Table 1'!$A$1:$E$148,4,FALSE)</f>
        <v>3.3619000000000003E-2</v>
      </c>
      <c r="F150" s="24" t="s">
        <v>573</v>
      </c>
      <c r="G150" s="25" t="s">
        <v>67</v>
      </c>
      <c r="H150" s="1">
        <v>144</v>
      </c>
    </row>
  </sheetData>
  <sheetProtection sheet="1" selectLockedCells="1"/>
  <autoFilter ref="B6:G150" xr:uid="{AD49BCC0-DBF6-4E28-B06A-64D285ED3B71}"/>
  <mergeCells count="1">
    <mergeCell ref="E1:G1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8" scale="76" fitToHeight="2" orientation="portrait" horizontalDpi="4294967293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C79D2A-7163-4A1F-BA8F-1FECCAFB9E43}">
  <sheetPr codeName="Sheet6"/>
  <dimension ref="A1:F148"/>
  <sheetViews>
    <sheetView workbookViewId="0">
      <pane ySplit="1" topLeftCell="A2" activePane="bottomLeft" state="frozen"/>
      <selection pane="bottomLeft"/>
    </sheetView>
  </sheetViews>
  <sheetFormatPr defaultRowHeight="15" x14ac:dyDescent="0.25"/>
  <cols>
    <col min="1" max="1" width="38.42578125" bestFit="1" customWidth="1"/>
    <col min="2" max="2" width="5.7109375" bestFit="1" customWidth="1"/>
    <col min="3" max="3" width="12" bestFit="1" customWidth="1"/>
    <col min="4" max="4" width="9" bestFit="1" customWidth="1"/>
    <col min="5" max="5" width="10.140625" bestFit="1" customWidth="1"/>
    <col min="6" max="6" width="5.7109375" bestFit="1" customWidth="1"/>
  </cols>
  <sheetData>
    <row r="1" spans="1:6" ht="15.75" thickBot="1" x14ac:dyDescent="0.3">
      <c r="A1" s="108" t="s">
        <v>308</v>
      </c>
      <c r="B1" s="106" t="s">
        <v>309</v>
      </c>
      <c r="C1" s="109" t="s">
        <v>391</v>
      </c>
      <c r="D1" s="109" t="s">
        <v>392</v>
      </c>
      <c r="E1" s="106" t="s">
        <v>310</v>
      </c>
      <c r="F1" s="107" t="s">
        <v>311</v>
      </c>
    </row>
    <row r="2" spans="1:6" x14ac:dyDescent="0.25">
      <c r="A2" s="103" t="s">
        <v>69</v>
      </c>
      <c r="B2" s="104" t="s">
        <v>70</v>
      </c>
      <c r="C2" s="104">
        <v>2.0249999999999999</v>
      </c>
      <c r="D2" s="104">
        <v>0.49382700000000002</v>
      </c>
      <c r="E2" s="104" t="s">
        <v>315</v>
      </c>
      <c r="F2" s="105" t="s">
        <v>313</v>
      </c>
    </row>
    <row r="3" spans="1:6" x14ac:dyDescent="0.25">
      <c r="A3" s="97" t="s">
        <v>71</v>
      </c>
      <c r="B3" s="98" t="s">
        <v>72</v>
      </c>
      <c r="C3" s="98">
        <v>1.850325</v>
      </c>
      <c r="D3" s="98">
        <v>0.54044599999999998</v>
      </c>
      <c r="E3" s="98" t="s">
        <v>316</v>
      </c>
      <c r="F3" s="99" t="s">
        <v>313</v>
      </c>
    </row>
    <row r="4" spans="1:6" x14ac:dyDescent="0.25">
      <c r="A4" s="97" t="s">
        <v>77</v>
      </c>
      <c r="B4" s="98" t="s">
        <v>76</v>
      </c>
      <c r="C4" s="98">
        <v>1.058217</v>
      </c>
      <c r="D4" s="98">
        <v>0.94498599999999999</v>
      </c>
      <c r="E4" s="98" t="s">
        <v>318</v>
      </c>
      <c r="F4" s="99" t="s">
        <v>313</v>
      </c>
    </row>
    <row r="5" spans="1:6" x14ac:dyDescent="0.25">
      <c r="A5" s="97" t="s">
        <v>122</v>
      </c>
      <c r="B5" s="98" t="s">
        <v>123</v>
      </c>
      <c r="C5" s="98">
        <v>9.3462589999999999</v>
      </c>
      <c r="D5" s="98">
        <v>0.10699500000000001</v>
      </c>
      <c r="E5" s="98" t="s">
        <v>331</v>
      </c>
      <c r="F5" s="99" t="s">
        <v>313</v>
      </c>
    </row>
    <row r="6" spans="1:6" x14ac:dyDescent="0.25">
      <c r="A6" s="97" t="s">
        <v>64</v>
      </c>
      <c r="B6" s="98" t="s">
        <v>66</v>
      </c>
      <c r="C6" s="98">
        <v>1.13595</v>
      </c>
      <c r="D6" s="98">
        <v>0.88031999999999999</v>
      </c>
      <c r="E6" s="98" t="s">
        <v>314</v>
      </c>
      <c r="F6" s="99" t="s">
        <v>313</v>
      </c>
    </row>
    <row r="7" spans="1:6" x14ac:dyDescent="0.25">
      <c r="A7" s="97" t="s">
        <v>393</v>
      </c>
      <c r="B7" s="98" t="s">
        <v>68</v>
      </c>
      <c r="C7" s="98">
        <v>1</v>
      </c>
      <c r="D7" s="98">
        <v>1</v>
      </c>
      <c r="E7" s="98" t="s">
        <v>394</v>
      </c>
      <c r="F7" s="99" t="s">
        <v>313</v>
      </c>
    </row>
    <row r="8" spans="1:6" x14ac:dyDescent="0.25">
      <c r="A8" s="97" t="s">
        <v>153</v>
      </c>
      <c r="B8" s="98" t="s">
        <v>154</v>
      </c>
      <c r="C8" s="98">
        <v>10.204845000000001</v>
      </c>
      <c r="D8" s="98">
        <v>9.7992999999999997E-2</v>
      </c>
      <c r="E8" s="98" t="s">
        <v>340</v>
      </c>
      <c r="F8" s="99" t="s">
        <v>313</v>
      </c>
    </row>
    <row r="9" spans="1:6" x14ac:dyDescent="0.25">
      <c r="A9" s="97" t="s">
        <v>163</v>
      </c>
      <c r="B9" s="98" t="s">
        <v>165</v>
      </c>
      <c r="C9" s="98">
        <v>21931.321616000001</v>
      </c>
      <c r="D9" s="98">
        <v>4.6E-5</v>
      </c>
      <c r="E9" s="98" t="s">
        <v>344</v>
      </c>
      <c r="F9" s="99" t="s">
        <v>313</v>
      </c>
    </row>
    <row r="10" spans="1:6" x14ac:dyDescent="0.25">
      <c r="A10" s="97" t="s">
        <v>160</v>
      </c>
      <c r="B10" s="98" t="s">
        <v>162</v>
      </c>
      <c r="C10" s="98">
        <v>116.36946500000001</v>
      </c>
      <c r="D10" s="98">
        <v>8.5929999999999999E-3</v>
      </c>
      <c r="E10" s="98" t="s">
        <v>343</v>
      </c>
      <c r="F10" s="99" t="s">
        <v>313</v>
      </c>
    </row>
    <row r="11" spans="1:6" x14ac:dyDescent="0.25">
      <c r="A11" s="97" t="s">
        <v>73</v>
      </c>
      <c r="B11" s="98" t="s">
        <v>75</v>
      </c>
      <c r="C11" s="98">
        <v>201.06467900000001</v>
      </c>
      <c r="D11" s="98">
        <v>4.9740000000000001E-3</v>
      </c>
      <c r="E11" s="98" t="s">
        <v>317</v>
      </c>
      <c r="F11" s="99" t="s">
        <v>313</v>
      </c>
    </row>
    <row r="12" spans="1:6" x14ac:dyDescent="0.25">
      <c r="A12" s="97" t="s">
        <v>263</v>
      </c>
      <c r="B12" s="98" t="s">
        <v>265</v>
      </c>
      <c r="C12" s="98">
        <v>1913.933342</v>
      </c>
      <c r="D12" s="98">
        <v>5.22E-4</v>
      </c>
      <c r="E12" s="98" t="s">
        <v>377</v>
      </c>
      <c r="F12" s="99" t="s">
        <v>313</v>
      </c>
    </row>
    <row r="13" spans="1:6" x14ac:dyDescent="0.25">
      <c r="A13" s="97" t="s">
        <v>193</v>
      </c>
      <c r="B13" s="98" t="s">
        <v>195</v>
      </c>
      <c r="C13" s="98">
        <v>5.4800180000000003</v>
      </c>
      <c r="D13" s="98">
        <v>0.182481</v>
      </c>
      <c r="E13" s="98" t="s">
        <v>353</v>
      </c>
      <c r="F13" s="99" t="s">
        <v>313</v>
      </c>
    </row>
    <row r="14" spans="1:6" x14ac:dyDescent="0.25">
      <c r="A14" s="97" t="s">
        <v>216</v>
      </c>
      <c r="B14" s="98" t="s">
        <v>217</v>
      </c>
      <c r="C14" s="98">
        <v>2.3350179999999998</v>
      </c>
      <c r="D14" s="98">
        <v>0.42826199999999998</v>
      </c>
      <c r="E14" s="98" t="s">
        <v>360</v>
      </c>
      <c r="F14" s="99" t="s">
        <v>313</v>
      </c>
    </row>
    <row r="15" spans="1:6" x14ac:dyDescent="0.25">
      <c r="A15" s="97" t="s">
        <v>236</v>
      </c>
      <c r="B15" s="98" t="s">
        <v>237</v>
      </c>
      <c r="C15" s="98">
        <v>77.599468999999999</v>
      </c>
      <c r="D15" s="98">
        <v>1.2886999999999999E-2</v>
      </c>
      <c r="E15" s="98" t="s">
        <v>368</v>
      </c>
      <c r="F15" s="99" t="s">
        <v>313</v>
      </c>
    </row>
    <row r="16" spans="1:6" x14ac:dyDescent="0.25">
      <c r="A16" s="97" t="s">
        <v>257</v>
      </c>
      <c r="B16" s="98" t="s">
        <v>258</v>
      </c>
      <c r="C16" s="98">
        <v>1.709303</v>
      </c>
      <c r="D16" s="98">
        <v>0.58503400000000005</v>
      </c>
      <c r="E16" s="98" t="s">
        <v>375</v>
      </c>
      <c r="F16" s="99" t="s">
        <v>313</v>
      </c>
    </row>
    <row r="17" spans="1:6" x14ac:dyDescent="0.25">
      <c r="A17" s="97" t="s">
        <v>276</v>
      </c>
      <c r="B17" s="98" t="s">
        <v>278</v>
      </c>
      <c r="C17" s="98">
        <v>42.471832999999997</v>
      </c>
      <c r="D17" s="98">
        <v>2.3545E-2</v>
      </c>
      <c r="E17" s="98" t="s">
        <v>381</v>
      </c>
      <c r="F17" s="99" t="s">
        <v>313</v>
      </c>
    </row>
    <row r="18" spans="1:6" x14ac:dyDescent="0.25">
      <c r="A18" s="97" t="s">
        <v>211</v>
      </c>
      <c r="B18" s="98" t="s">
        <v>213</v>
      </c>
      <c r="C18" s="98">
        <v>40.649607000000003</v>
      </c>
      <c r="D18" s="98">
        <v>2.46E-2</v>
      </c>
      <c r="E18" s="98" t="s">
        <v>358</v>
      </c>
      <c r="F18" s="99" t="s">
        <v>313</v>
      </c>
    </row>
    <row r="19" spans="1:6" x14ac:dyDescent="0.25">
      <c r="A19" s="97" t="s">
        <v>61</v>
      </c>
      <c r="B19" s="98" t="s">
        <v>63</v>
      </c>
      <c r="C19" s="98">
        <v>1.312252</v>
      </c>
      <c r="D19" s="98">
        <v>0.76204899999999998</v>
      </c>
      <c r="E19" s="98" t="s">
        <v>312</v>
      </c>
      <c r="F19" s="99" t="s">
        <v>313</v>
      </c>
    </row>
    <row r="20" spans="1:6" x14ac:dyDescent="0.25">
      <c r="A20" s="97" t="s">
        <v>303</v>
      </c>
      <c r="B20" s="98" t="s">
        <v>305</v>
      </c>
      <c r="C20" s="98">
        <v>34526.630763000001</v>
      </c>
      <c r="D20" s="98">
        <v>2.9E-5</v>
      </c>
      <c r="E20" s="98" t="s">
        <v>389</v>
      </c>
      <c r="F20" s="99" t="s">
        <v>313</v>
      </c>
    </row>
    <row r="21" spans="1:6" x14ac:dyDescent="0.25">
      <c r="A21" s="97" t="s">
        <v>287</v>
      </c>
      <c r="B21" s="98" t="s">
        <v>289</v>
      </c>
      <c r="C21" s="98">
        <v>4.8194169999999996</v>
      </c>
      <c r="D21" s="98">
        <v>0.20749400000000001</v>
      </c>
      <c r="E21" s="98" t="s">
        <v>384</v>
      </c>
      <c r="F21" s="99" t="s">
        <v>313</v>
      </c>
    </row>
    <row r="22" spans="1:6" x14ac:dyDescent="0.25">
      <c r="A22" s="97" t="s">
        <v>241</v>
      </c>
      <c r="B22" s="98" t="s">
        <v>242</v>
      </c>
      <c r="C22" s="98">
        <v>4.7772199999999998</v>
      </c>
      <c r="D22" s="98">
        <v>0.20932700000000001</v>
      </c>
      <c r="E22" s="98" t="s">
        <v>370</v>
      </c>
      <c r="F22" s="99" t="s">
        <v>313</v>
      </c>
    </row>
    <row r="23" spans="1:6" x14ac:dyDescent="0.25">
      <c r="A23" s="97" t="s">
        <v>252</v>
      </c>
      <c r="B23" s="98" t="s">
        <v>253</v>
      </c>
      <c r="C23" s="98">
        <v>4.9219080000000002</v>
      </c>
      <c r="D23" s="98">
        <v>0.20317299999999999</v>
      </c>
      <c r="E23" s="98" t="s">
        <v>373</v>
      </c>
      <c r="F23" s="99" t="s">
        <v>313</v>
      </c>
    </row>
    <row r="24" spans="1:6" x14ac:dyDescent="0.25">
      <c r="A24" s="97" t="s">
        <v>134</v>
      </c>
      <c r="B24" s="98" t="s">
        <v>136</v>
      </c>
      <c r="C24" s="98">
        <v>8.4768530000000002</v>
      </c>
      <c r="D24" s="98">
        <v>0.117968</v>
      </c>
      <c r="E24" s="98" t="s">
        <v>335</v>
      </c>
      <c r="F24" s="99" t="s">
        <v>313</v>
      </c>
    </row>
    <row r="25" spans="1:6" x14ac:dyDescent="0.25">
      <c r="A25" s="97" t="s">
        <v>141</v>
      </c>
      <c r="B25" s="98" t="s">
        <v>142</v>
      </c>
      <c r="C25" s="98">
        <v>62.117187999999999</v>
      </c>
      <c r="D25" s="98">
        <v>1.6098999999999999E-2</v>
      </c>
      <c r="E25" s="98" t="s">
        <v>337</v>
      </c>
      <c r="F25" s="99" t="s">
        <v>313</v>
      </c>
    </row>
    <row r="26" spans="1:6" x14ac:dyDescent="0.25">
      <c r="A26" s="97" t="s">
        <v>170</v>
      </c>
      <c r="B26" s="98" t="s">
        <v>172</v>
      </c>
      <c r="C26" s="98">
        <v>4.2810610000000002</v>
      </c>
      <c r="D26" s="98">
        <v>0.23358699999999999</v>
      </c>
      <c r="E26" s="98" t="s">
        <v>346</v>
      </c>
      <c r="F26" s="99" t="s">
        <v>313</v>
      </c>
    </row>
    <row r="27" spans="1:6" x14ac:dyDescent="0.25">
      <c r="A27" s="97" t="s">
        <v>175</v>
      </c>
      <c r="B27" s="98" t="s">
        <v>174</v>
      </c>
      <c r="C27" s="98">
        <v>0.93042000000000002</v>
      </c>
      <c r="D27" s="98">
        <v>1.074784</v>
      </c>
      <c r="E27" s="98" t="s">
        <v>347</v>
      </c>
      <c r="F27" s="99" t="s">
        <v>313</v>
      </c>
    </row>
    <row r="28" spans="1:6" x14ac:dyDescent="0.25">
      <c r="A28" s="97" t="s">
        <v>184</v>
      </c>
      <c r="B28" s="98" t="s">
        <v>185</v>
      </c>
      <c r="C28" s="98">
        <v>116507.120735</v>
      </c>
      <c r="D28" s="98">
        <v>9.0000000000000002E-6</v>
      </c>
      <c r="E28" s="98" t="s">
        <v>351</v>
      </c>
      <c r="F28" s="99" t="s">
        <v>313</v>
      </c>
    </row>
    <row r="29" spans="1:6" x14ac:dyDescent="0.25">
      <c r="A29" s="97" t="s">
        <v>222</v>
      </c>
      <c r="B29" s="98" t="s">
        <v>223</v>
      </c>
      <c r="C29" s="98">
        <v>13.35684</v>
      </c>
      <c r="D29" s="98">
        <v>7.4868000000000004E-2</v>
      </c>
      <c r="E29" s="98" t="s">
        <v>362</v>
      </c>
      <c r="F29" s="99" t="s">
        <v>313</v>
      </c>
    </row>
    <row r="30" spans="1:6" x14ac:dyDescent="0.25">
      <c r="A30" s="97" t="s">
        <v>271</v>
      </c>
      <c r="B30" s="98" t="s">
        <v>272</v>
      </c>
      <c r="C30" s="98">
        <v>12.528349</v>
      </c>
      <c r="D30" s="98">
        <v>7.9819000000000001E-2</v>
      </c>
      <c r="E30" s="98" t="s">
        <v>379</v>
      </c>
      <c r="F30" s="99" t="s">
        <v>313</v>
      </c>
    </row>
    <row r="31" spans="1:6" x14ac:dyDescent="0.25">
      <c r="A31" s="97" t="s">
        <v>260</v>
      </c>
      <c r="B31" s="98" t="s">
        <v>262</v>
      </c>
      <c r="C31" s="98">
        <v>22.747268999999999</v>
      </c>
      <c r="D31" s="98">
        <v>4.3961E-2</v>
      </c>
      <c r="E31" s="98" t="s">
        <v>376</v>
      </c>
      <c r="F31" s="99" t="s">
        <v>313</v>
      </c>
    </row>
    <row r="32" spans="1:6" x14ac:dyDescent="0.25">
      <c r="A32" s="97" t="s">
        <v>111</v>
      </c>
      <c r="B32" s="98" t="s">
        <v>113</v>
      </c>
      <c r="C32" s="98">
        <v>2.220259</v>
      </c>
      <c r="D32" s="98">
        <v>0.45039800000000002</v>
      </c>
      <c r="E32" s="98" t="s">
        <v>328</v>
      </c>
      <c r="F32" s="99" t="s">
        <v>313</v>
      </c>
    </row>
    <row r="33" spans="1:6" x14ac:dyDescent="0.25">
      <c r="A33" s="97" t="s">
        <v>108</v>
      </c>
      <c r="B33" s="98" t="s">
        <v>110</v>
      </c>
      <c r="C33" s="98">
        <v>7.0265979999999999</v>
      </c>
      <c r="D33" s="98">
        <v>0.142316</v>
      </c>
      <c r="E33" s="98" t="s">
        <v>327</v>
      </c>
      <c r="F33" s="99" t="s">
        <v>313</v>
      </c>
    </row>
    <row r="34" spans="1:6" x14ac:dyDescent="0.25">
      <c r="A34" s="97" t="s">
        <v>120</v>
      </c>
      <c r="B34" s="98" t="s">
        <v>121</v>
      </c>
      <c r="C34" s="98">
        <v>1238.8767809999999</v>
      </c>
      <c r="D34" s="98">
        <v>8.0699999999999999E-4</v>
      </c>
      <c r="E34" s="98" t="s">
        <v>330</v>
      </c>
      <c r="F34" s="99" t="s">
        <v>313</v>
      </c>
    </row>
    <row r="35" spans="1:6" x14ac:dyDescent="0.25">
      <c r="A35" s="97" t="s">
        <v>131</v>
      </c>
      <c r="B35" s="98" t="s">
        <v>133</v>
      </c>
      <c r="C35" s="98">
        <v>27.623517</v>
      </c>
      <c r="D35" s="98">
        <v>3.6200999999999997E-2</v>
      </c>
      <c r="E35" s="98" t="s">
        <v>334</v>
      </c>
      <c r="F35" s="99" t="s">
        <v>313</v>
      </c>
    </row>
    <row r="36" spans="1:6" x14ac:dyDescent="0.25">
      <c r="A36" s="97" t="s">
        <v>155</v>
      </c>
      <c r="B36" s="98" t="s">
        <v>157</v>
      </c>
      <c r="C36" s="98">
        <v>437.59627499999999</v>
      </c>
      <c r="D36" s="98">
        <v>2.2850000000000001E-3</v>
      </c>
      <c r="E36" s="98" t="s">
        <v>341</v>
      </c>
      <c r="F36" s="99" t="s">
        <v>313</v>
      </c>
    </row>
    <row r="37" spans="1:6" x14ac:dyDescent="0.25">
      <c r="A37" s="97" t="s">
        <v>158</v>
      </c>
      <c r="B37" s="98" t="s">
        <v>159</v>
      </c>
      <c r="C37" s="98">
        <v>165.94687400000001</v>
      </c>
      <c r="D37" s="98">
        <v>6.0260000000000001E-3</v>
      </c>
      <c r="E37" s="98" t="s">
        <v>342</v>
      </c>
      <c r="F37" s="99" t="s">
        <v>313</v>
      </c>
    </row>
    <row r="38" spans="1:6" x14ac:dyDescent="0.25">
      <c r="A38" s="97" t="s">
        <v>200</v>
      </c>
      <c r="B38" s="98" t="s">
        <v>201</v>
      </c>
      <c r="C38" s="98">
        <v>24.321493</v>
      </c>
      <c r="D38" s="98">
        <v>4.1116E-2</v>
      </c>
      <c r="E38" s="98" t="s">
        <v>354</v>
      </c>
      <c r="F38" s="99" t="s">
        <v>313</v>
      </c>
    </row>
    <row r="39" spans="1:6" x14ac:dyDescent="0.25">
      <c r="A39" s="97" t="s">
        <v>238</v>
      </c>
      <c r="B39" s="98" t="s">
        <v>240</v>
      </c>
      <c r="C39" s="98">
        <v>4.8225179999999996</v>
      </c>
      <c r="D39" s="98">
        <v>0.20736099999999999</v>
      </c>
      <c r="E39" s="98" t="s">
        <v>369</v>
      </c>
      <c r="F39" s="99" t="s">
        <v>313</v>
      </c>
    </row>
    <row r="40" spans="1:6" x14ac:dyDescent="0.25">
      <c r="A40" s="97" t="s">
        <v>243</v>
      </c>
      <c r="B40" s="98" t="s">
        <v>245</v>
      </c>
      <c r="C40" s="98">
        <v>5.7732010000000002</v>
      </c>
      <c r="D40" s="98">
        <v>0.17321400000000001</v>
      </c>
      <c r="E40" s="98" t="s">
        <v>371</v>
      </c>
      <c r="F40" s="99" t="s">
        <v>313</v>
      </c>
    </row>
    <row r="41" spans="1:6" x14ac:dyDescent="0.25">
      <c r="A41" s="97" t="s">
        <v>284</v>
      </c>
      <c r="B41" s="98" t="s">
        <v>286</v>
      </c>
      <c r="C41" s="98">
        <v>55.401797999999999</v>
      </c>
      <c r="D41" s="98">
        <v>1.805E-2</v>
      </c>
      <c r="E41" s="98" t="s">
        <v>383</v>
      </c>
      <c r="F41" s="99" t="s">
        <v>313</v>
      </c>
    </row>
    <row r="42" spans="1:6" x14ac:dyDescent="0.25">
      <c r="A42" s="97" t="s">
        <v>291</v>
      </c>
      <c r="B42" s="98" t="s">
        <v>293</v>
      </c>
      <c r="C42" s="98">
        <v>55.065327000000003</v>
      </c>
      <c r="D42" s="98">
        <v>1.8159999999999999E-2</v>
      </c>
      <c r="E42" s="98" t="s">
        <v>385</v>
      </c>
      <c r="F42" s="99" t="s">
        <v>313</v>
      </c>
    </row>
    <row r="43" spans="1:6" x14ac:dyDescent="0.25">
      <c r="A43" s="97" t="s">
        <v>203</v>
      </c>
      <c r="B43" s="98" t="s">
        <v>202</v>
      </c>
      <c r="C43" s="98">
        <v>22.393332999999998</v>
      </c>
      <c r="D43" s="98">
        <v>4.4656000000000001E-2</v>
      </c>
      <c r="E43" s="98" t="s">
        <v>355</v>
      </c>
      <c r="F43" s="99" t="s">
        <v>313</v>
      </c>
    </row>
    <row r="44" spans="1:6" x14ac:dyDescent="0.25">
      <c r="A44" s="97" t="s">
        <v>254</v>
      </c>
      <c r="B44" s="98" t="s">
        <v>256</v>
      </c>
      <c r="C44" s="98">
        <v>133.25791899999999</v>
      </c>
      <c r="D44" s="98">
        <v>7.5040000000000003E-3</v>
      </c>
      <c r="E44" s="98" t="s">
        <v>374</v>
      </c>
      <c r="F44" s="99" t="s">
        <v>313</v>
      </c>
    </row>
    <row r="45" spans="1:6" x14ac:dyDescent="0.25">
      <c r="A45" s="97" t="s">
        <v>246</v>
      </c>
      <c r="B45" s="98" t="s">
        <v>248</v>
      </c>
      <c r="C45" s="98">
        <v>106.19246200000001</v>
      </c>
      <c r="D45" s="98">
        <v>9.417E-3</v>
      </c>
      <c r="E45" s="98" t="s">
        <v>372</v>
      </c>
      <c r="F45" s="99" t="s">
        <v>313</v>
      </c>
    </row>
    <row r="46" spans="1:6" x14ac:dyDescent="0.25">
      <c r="A46" s="97" t="s">
        <v>91</v>
      </c>
      <c r="B46" s="98" t="s">
        <v>93</v>
      </c>
      <c r="C46" s="98">
        <v>2.2308590000000001</v>
      </c>
      <c r="D46" s="98">
        <v>0.44825799999999999</v>
      </c>
      <c r="E46" s="98" t="s">
        <v>322</v>
      </c>
      <c r="F46" s="99" t="s">
        <v>313</v>
      </c>
    </row>
    <row r="47" spans="1:6" x14ac:dyDescent="0.25">
      <c r="A47" s="97" t="s">
        <v>98</v>
      </c>
      <c r="B47" s="98" t="s">
        <v>97</v>
      </c>
      <c r="C47" s="98">
        <v>160.10448500000001</v>
      </c>
      <c r="D47" s="98">
        <v>6.2459999999999998E-3</v>
      </c>
      <c r="E47" s="98" t="s">
        <v>324</v>
      </c>
      <c r="F47" s="99" t="s">
        <v>313</v>
      </c>
    </row>
    <row r="48" spans="1:6" x14ac:dyDescent="0.25">
      <c r="A48" s="97" t="s">
        <v>81</v>
      </c>
      <c r="B48" s="98" t="s">
        <v>83</v>
      </c>
      <c r="C48" s="98">
        <v>171.27266</v>
      </c>
      <c r="D48" s="98">
        <v>5.8389999999999996E-3</v>
      </c>
      <c r="E48" s="98" t="s">
        <v>319</v>
      </c>
      <c r="F48" s="99" t="s">
        <v>313</v>
      </c>
    </row>
    <row r="49" spans="1:6" x14ac:dyDescent="0.25">
      <c r="A49" s="97" t="s">
        <v>147</v>
      </c>
      <c r="B49" s="98" t="s">
        <v>146</v>
      </c>
      <c r="C49" s="98">
        <v>3.55132</v>
      </c>
      <c r="D49" s="98">
        <v>0.28158499999999997</v>
      </c>
      <c r="E49" s="98" t="s">
        <v>338</v>
      </c>
      <c r="F49" s="99" t="s">
        <v>313</v>
      </c>
    </row>
    <row r="50" spans="1:6" x14ac:dyDescent="0.25">
      <c r="A50" s="97" t="s">
        <v>176</v>
      </c>
      <c r="B50" s="98" t="s">
        <v>177</v>
      </c>
      <c r="C50" s="98">
        <v>690.13437699999997</v>
      </c>
      <c r="D50" s="98">
        <v>1.449E-3</v>
      </c>
      <c r="E50" s="98" t="s">
        <v>348</v>
      </c>
      <c r="F50" s="99" t="s">
        <v>313</v>
      </c>
    </row>
    <row r="51" spans="1:6" x14ac:dyDescent="0.25">
      <c r="A51" s="97" t="s">
        <v>281</v>
      </c>
      <c r="B51" s="98" t="s">
        <v>283</v>
      </c>
      <c r="C51" s="98">
        <v>3.8690690000000001</v>
      </c>
      <c r="D51" s="98">
        <v>0.25846000000000002</v>
      </c>
      <c r="E51" s="98" t="s">
        <v>382</v>
      </c>
      <c r="F51" s="99" t="s">
        <v>313</v>
      </c>
    </row>
    <row r="52" spans="1:6" x14ac:dyDescent="0.25">
      <c r="A52" s="97" t="s">
        <v>118</v>
      </c>
      <c r="B52" s="98" t="s">
        <v>117</v>
      </c>
      <c r="C52" s="98">
        <v>744.55586200000005</v>
      </c>
      <c r="D52" s="98">
        <v>1.343E-3</v>
      </c>
      <c r="E52" s="98" t="s">
        <v>329</v>
      </c>
      <c r="F52" s="99" t="s">
        <v>313</v>
      </c>
    </row>
    <row r="53" spans="1:6" x14ac:dyDescent="0.25">
      <c r="A53" s="97" t="s">
        <v>307</v>
      </c>
      <c r="B53" s="98" t="s">
        <v>306</v>
      </c>
      <c r="C53" s="98">
        <v>744.55586200000005</v>
      </c>
      <c r="D53" s="98">
        <v>1.343E-3</v>
      </c>
      <c r="E53" s="98" t="s">
        <v>390</v>
      </c>
      <c r="F53" s="99" t="s">
        <v>313</v>
      </c>
    </row>
    <row r="54" spans="1:6" x14ac:dyDescent="0.25">
      <c r="A54" s="97" t="s">
        <v>99</v>
      </c>
      <c r="B54" s="98" t="s">
        <v>101</v>
      </c>
      <c r="C54" s="98">
        <v>4.4722270000000002</v>
      </c>
      <c r="D54" s="98">
        <v>0.223602</v>
      </c>
      <c r="E54" s="98" t="s">
        <v>325</v>
      </c>
      <c r="F54" s="99" t="s">
        <v>313</v>
      </c>
    </row>
    <row r="55" spans="1:6" x14ac:dyDescent="0.25">
      <c r="A55" s="97" t="s">
        <v>226</v>
      </c>
      <c r="B55" s="98" t="s">
        <v>227</v>
      </c>
      <c r="C55" s="98">
        <v>370.05277599999999</v>
      </c>
      <c r="D55" s="98">
        <v>2.702E-3</v>
      </c>
      <c r="E55" s="98" t="s">
        <v>364</v>
      </c>
      <c r="F55" s="99" t="s">
        <v>313</v>
      </c>
    </row>
    <row r="56" spans="1:6" x14ac:dyDescent="0.25">
      <c r="A56" s="97" t="s">
        <v>395</v>
      </c>
      <c r="B56" s="98" t="s">
        <v>396</v>
      </c>
      <c r="C56" s="98">
        <v>87.090936999999997</v>
      </c>
      <c r="D56" s="98">
        <v>1.1481999999999999E-2</v>
      </c>
      <c r="E56" s="98" t="s">
        <v>397</v>
      </c>
      <c r="F56" s="99" t="s">
        <v>313</v>
      </c>
    </row>
    <row r="57" spans="1:6" x14ac:dyDescent="0.25">
      <c r="A57" s="97" t="s">
        <v>398</v>
      </c>
      <c r="B57" s="98" t="s">
        <v>399</v>
      </c>
      <c r="C57" s="98">
        <v>109.84053900000001</v>
      </c>
      <c r="D57" s="98">
        <v>9.1039999999999992E-3</v>
      </c>
      <c r="E57" s="98" t="s">
        <v>400</v>
      </c>
      <c r="F57" s="99" t="s">
        <v>313</v>
      </c>
    </row>
    <row r="58" spans="1:6" x14ac:dyDescent="0.25">
      <c r="A58" s="97" t="s">
        <v>87</v>
      </c>
      <c r="B58" s="98" t="s">
        <v>89</v>
      </c>
      <c r="C58" s="98">
        <v>501.98386499999998</v>
      </c>
      <c r="D58" s="98">
        <v>1.9919999999999998E-3</v>
      </c>
      <c r="E58" s="98" t="s">
        <v>321</v>
      </c>
      <c r="F58" s="99" t="s">
        <v>313</v>
      </c>
    </row>
    <row r="59" spans="1:6" x14ac:dyDescent="0.25">
      <c r="A59" s="97" t="s">
        <v>401</v>
      </c>
      <c r="B59" s="98" t="s">
        <v>402</v>
      </c>
      <c r="C59" s="98">
        <v>1205.646628</v>
      </c>
      <c r="D59" s="98">
        <v>8.2899999999999998E-4</v>
      </c>
      <c r="E59" s="98" t="s">
        <v>403</v>
      </c>
      <c r="F59" s="99" t="s">
        <v>313</v>
      </c>
    </row>
    <row r="60" spans="1:6" x14ac:dyDescent="0.25">
      <c r="A60" s="97" t="s">
        <v>85</v>
      </c>
      <c r="B60" s="98" t="s">
        <v>86</v>
      </c>
      <c r="C60" s="98">
        <v>1902.7020560000001</v>
      </c>
      <c r="D60" s="98">
        <v>5.2599999999999999E-4</v>
      </c>
      <c r="E60" s="98" t="s">
        <v>320</v>
      </c>
      <c r="F60" s="99" t="s">
        <v>313</v>
      </c>
    </row>
    <row r="61" spans="1:6" x14ac:dyDescent="0.25">
      <c r="A61" s="97" t="s">
        <v>404</v>
      </c>
      <c r="B61" s="98" t="s">
        <v>405</v>
      </c>
      <c r="C61" s="98">
        <v>2.3489100000000001</v>
      </c>
      <c r="D61" s="98">
        <v>0.42572900000000002</v>
      </c>
      <c r="E61" s="98" t="s">
        <v>406</v>
      </c>
      <c r="F61" s="99" t="s">
        <v>313</v>
      </c>
    </row>
    <row r="62" spans="1:6" x14ac:dyDescent="0.25">
      <c r="A62" s="97" t="s">
        <v>407</v>
      </c>
      <c r="B62" s="98" t="s">
        <v>408</v>
      </c>
      <c r="C62" s="98">
        <v>2.2200000000000002</v>
      </c>
      <c r="D62" s="98">
        <v>0.45045000000000002</v>
      </c>
      <c r="E62" s="98" t="s">
        <v>409</v>
      </c>
      <c r="F62" s="99" t="s">
        <v>313</v>
      </c>
    </row>
    <row r="63" spans="1:6" x14ac:dyDescent="0.25">
      <c r="A63" s="97" t="s">
        <v>410</v>
      </c>
      <c r="B63" s="98" t="s">
        <v>411</v>
      </c>
      <c r="C63" s="98">
        <v>2.6245039999999999</v>
      </c>
      <c r="D63" s="98">
        <v>0.38102399999999997</v>
      </c>
      <c r="E63" s="98" t="s">
        <v>412</v>
      </c>
      <c r="F63" s="99" t="s">
        <v>313</v>
      </c>
    </row>
    <row r="64" spans="1:6" x14ac:dyDescent="0.25">
      <c r="A64" s="97" t="s">
        <v>94</v>
      </c>
      <c r="B64" s="98" t="s">
        <v>96</v>
      </c>
      <c r="C64" s="98">
        <v>0.493755</v>
      </c>
      <c r="D64" s="98">
        <v>2.0252979999999998</v>
      </c>
      <c r="E64" s="98" t="s">
        <v>323</v>
      </c>
      <c r="F64" s="99" t="s">
        <v>313</v>
      </c>
    </row>
    <row r="65" spans="1:6" x14ac:dyDescent="0.25">
      <c r="A65" s="97" t="s">
        <v>413</v>
      </c>
      <c r="B65" s="98" t="s">
        <v>414</v>
      </c>
      <c r="C65" s="98">
        <v>3887.1144680000002</v>
      </c>
      <c r="D65" s="98">
        <v>2.5700000000000001E-4</v>
      </c>
      <c r="E65" s="98" t="s">
        <v>415</v>
      </c>
      <c r="F65" s="99" t="s">
        <v>313</v>
      </c>
    </row>
    <row r="66" spans="1:6" x14ac:dyDescent="0.25">
      <c r="A66" s="97" t="s">
        <v>416</v>
      </c>
      <c r="B66" s="98" t="s">
        <v>417</v>
      </c>
      <c r="C66" s="98">
        <v>1.708618</v>
      </c>
      <c r="D66" s="98">
        <v>0.58526800000000001</v>
      </c>
      <c r="E66" s="98" t="s">
        <v>418</v>
      </c>
      <c r="F66" s="99" t="s">
        <v>313</v>
      </c>
    </row>
    <row r="67" spans="1:6" x14ac:dyDescent="0.25">
      <c r="A67" s="97" t="s">
        <v>103</v>
      </c>
      <c r="B67" s="98" t="s">
        <v>105</v>
      </c>
      <c r="C67" s="98">
        <v>9.0669129999999996</v>
      </c>
      <c r="D67" s="98">
        <v>0.110291</v>
      </c>
      <c r="E67" s="98" t="s">
        <v>326</v>
      </c>
      <c r="F67" s="99" t="s">
        <v>313</v>
      </c>
    </row>
    <row r="68" spans="1:6" x14ac:dyDescent="0.25">
      <c r="A68" s="97" t="s">
        <v>419</v>
      </c>
      <c r="B68" s="98" t="s">
        <v>420</v>
      </c>
      <c r="C68" s="98">
        <v>1.312252</v>
      </c>
      <c r="D68" s="98">
        <v>0.76204899999999998</v>
      </c>
      <c r="E68" s="98" t="s">
        <v>421</v>
      </c>
      <c r="F68" s="99" t="s">
        <v>313</v>
      </c>
    </row>
    <row r="69" spans="1:6" x14ac:dyDescent="0.25">
      <c r="A69" s="97" t="s">
        <v>422</v>
      </c>
      <c r="B69" s="98" t="s">
        <v>423</v>
      </c>
      <c r="C69" s="98">
        <v>18.456434000000002</v>
      </c>
      <c r="D69" s="98">
        <v>5.4182000000000001E-2</v>
      </c>
      <c r="E69" s="98" t="s">
        <v>424</v>
      </c>
      <c r="F69" s="99" t="s">
        <v>313</v>
      </c>
    </row>
    <row r="70" spans="1:6" x14ac:dyDescent="0.25">
      <c r="A70" s="97" t="s">
        <v>425</v>
      </c>
      <c r="B70" s="98" t="s">
        <v>426</v>
      </c>
      <c r="C70" s="98">
        <v>2.6245039999999999</v>
      </c>
      <c r="D70" s="98">
        <v>0.38102399999999997</v>
      </c>
      <c r="E70" s="98" t="s">
        <v>427</v>
      </c>
      <c r="F70" s="99" t="s">
        <v>313</v>
      </c>
    </row>
    <row r="71" spans="1:6" x14ac:dyDescent="0.25">
      <c r="A71" s="97" t="s">
        <v>428</v>
      </c>
      <c r="B71" s="98" t="s">
        <v>126</v>
      </c>
      <c r="C71" s="98">
        <v>2871.6742650000001</v>
      </c>
      <c r="D71" s="98">
        <v>3.48E-4</v>
      </c>
      <c r="E71" s="98" t="s">
        <v>429</v>
      </c>
      <c r="F71" s="99" t="s">
        <v>313</v>
      </c>
    </row>
    <row r="72" spans="1:6" x14ac:dyDescent="0.25">
      <c r="A72" s="97" t="s">
        <v>124</v>
      </c>
      <c r="B72" s="98" t="s">
        <v>125</v>
      </c>
      <c r="C72" s="98">
        <v>4972.4419939999998</v>
      </c>
      <c r="D72" s="98">
        <v>2.0100000000000001E-4</v>
      </c>
      <c r="E72" s="98" t="s">
        <v>332</v>
      </c>
      <c r="F72" s="99" t="s">
        <v>313</v>
      </c>
    </row>
    <row r="73" spans="1:6" x14ac:dyDescent="0.25">
      <c r="A73" s="97" t="s">
        <v>127</v>
      </c>
      <c r="B73" s="98" t="s">
        <v>129</v>
      </c>
      <c r="C73" s="98">
        <v>659.51147300000002</v>
      </c>
      <c r="D73" s="98">
        <v>1.516E-3</v>
      </c>
      <c r="E73" s="98" t="s">
        <v>333</v>
      </c>
      <c r="F73" s="99" t="s">
        <v>313</v>
      </c>
    </row>
    <row r="74" spans="1:6" x14ac:dyDescent="0.25">
      <c r="A74" s="97" t="s">
        <v>430</v>
      </c>
      <c r="B74" s="98" t="s">
        <v>431</v>
      </c>
      <c r="C74" s="98">
        <v>31.494053000000001</v>
      </c>
      <c r="D74" s="98">
        <v>3.1752000000000002E-2</v>
      </c>
      <c r="E74" s="98" t="s">
        <v>432</v>
      </c>
      <c r="F74" s="99" t="s">
        <v>313</v>
      </c>
    </row>
    <row r="75" spans="1:6" x14ac:dyDescent="0.25">
      <c r="A75" s="97" t="s">
        <v>433</v>
      </c>
      <c r="B75" s="98" t="s">
        <v>116</v>
      </c>
      <c r="C75" s="98">
        <v>125.158283</v>
      </c>
      <c r="D75" s="98">
        <v>7.9900000000000006E-3</v>
      </c>
      <c r="E75" s="98" t="s">
        <v>434</v>
      </c>
      <c r="F75" s="99" t="s">
        <v>313</v>
      </c>
    </row>
    <row r="76" spans="1:6" x14ac:dyDescent="0.25">
      <c r="A76" s="97" t="s">
        <v>435</v>
      </c>
      <c r="B76" s="98" t="s">
        <v>137</v>
      </c>
      <c r="C76" s="98">
        <v>233.214496</v>
      </c>
      <c r="D76" s="98">
        <v>4.2880000000000001E-3</v>
      </c>
      <c r="E76" s="98" t="s">
        <v>436</v>
      </c>
      <c r="F76" s="99" t="s">
        <v>313</v>
      </c>
    </row>
    <row r="77" spans="1:6" x14ac:dyDescent="0.25">
      <c r="A77" s="97" t="s">
        <v>138</v>
      </c>
      <c r="B77" s="98" t="s">
        <v>140</v>
      </c>
      <c r="C77" s="98">
        <v>84.511769999999999</v>
      </c>
      <c r="D77" s="98">
        <v>1.1833E-2</v>
      </c>
      <c r="E77" s="98" t="s">
        <v>336</v>
      </c>
      <c r="F77" s="99" t="s">
        <v>313</v>
      </c>
    </row>
    <row r="78" spans="1:6" x14ac:dyDescent="0.25">
      <c r="A78" s="97" t="s">
        <v>437</v>
      </c>
      <c r="B78" s="98" t="s">
        <v>143</v>
      </c>
      <c r="C78" s="98">
        <v>20.182418999999999</v>
      </c>
      <c r="D78" s="98">
        <v>4.9548000000000002E-2</v>
      </c>
      <c r="E78" s="98" t="s">
        <v>438</v>
      </c>
      <c r="F78" s="99" t="s">
        <v>313</v>
      </c>
    </row>
    <row r="79" spans="1:6" x14ac:dyDescent="0.25">
      <c r="A79" s="97" t="s">
        <v>439</v>
      </c>
      <c r="B79" s="98" t="s">
        <v>440</v>
      </c>
      <c r="C79" s="98">
        <v>202.57265200000001</v>
      </c>
      <c r="D79" s="98">
        <v>4.9370000000000004E-3</v>
      </c>
      <c r="E79" s="98" t="s">
        <v>441</v>
      </c>
      <c r="F79" s="99" t="s">
        <v>313</v>
      </c>
    </row>
    <row r="80" spans="1:6" x14ac:dyDescent="0.25">
      <c r="A80" s="97" t="s">
        <v>442</v>
      </c>
      <c r="B80" s="98" t="s">
        <v>443</v>
      </c>
      <c r="C80" s="98">
        <v>3.0299510000000001</v>
      </c>
      <c r="D80" s="98">
        <v>0.330038</v>
      </c>
      <c r="E80" s="98" t="s">
        <v>444</v>
      </c>
      <c r="F80" s="99" t="s">
        <v>313</v>
      </c>
    </row>
    <row r="81" spans="1:6" x14ac:dyDescent="0.25">
      <c r="A81" s="97" t="s">
        <v>445</v>
      </c>
      <c r="B81" s="98" t="s">
        <v>446</v>
      </c>
      <c r="C81" s="98">
        <v>14.330462000000001</v>
      </c>
      <c r="D81" s="98">
        <v>6.9780999999999996E-2</v>
      </c>
      <c r="E81" s="98" t="s">
        <v>447</v>
      </c>
      <c r="F81" s="99" t="s">
        <v>313</v>
      </c>
    </row>
    <row r="82" spans="1:6" x14ac:dyDescent="0.25">
      <c r="A82" s="97" t="s">
        <v>448</v>
      </c>
      <c r="B82" s="98" t="s">
        <v>449</v>
      </c>
      <c r="C82" s="98">
        <v>1.000108</v>
      </c>
      <c r="D82" s="98">
        <v>0.999892</v>
      </c>
      <c r="E82" s="98" t="s">
        <v>450</v>
      </c>
      <c r="F82" s="99" t="s">
        <v>313</v>
      </c>
    </row>
    <row r="83" spans="1:6" x14ac:dyDescent="0.25">
      <c r="A83" s="97" t="s">
        <v>451</v>
      </c>
      <c r="B83" s="98" t="s">
        <v>452</v>
      </c>
      <c r="C83" s="98">
        <v>93.960937000000001</v>
      </c>
      <c r="D83" s="98">
        <v>1.0643E-2</v>
      </c>
      <c r="E83" s="98" t="s">
        <v>453</v>
      </c>
      <c r="F83" s="99" t="s">
        <v>313</v>
      </c>
    </row>
    <row r="84" spans="1:6" x14ac:dyDescent="0.25">
      <c r="A84" s="97" t="s">
        <v>454</v>
      </c>
      <c r="B84" s="98" t="s">
        <v>455</v>
      </c>
      <c r="C84" s="98">
        <v>11366.996639000001</v>
      </c>
      <c r="D84" s="98">
        <v>8.7999999999999998E-5</v>
      </c>
      <c r="E84" s="98" t="s">
        <v>456</v>
      </c>
      <c r="F84" s="99" t="s">
        <v>313</v>
      </c>
    </row>
    <row r="85" spans="1:6" x14ac:dyDescent="0.25">
      <c r="A85" s="97" t="s">
        <v>457</v>
      </c>
      <c r="B85" s="98" t="s">
        <v>458</v>
      </c>
      <c r="C85" s="98">
        <v>10.053070999999999</v>
      </c>
      <c r="D85" s="98">
        <v>9.9472000000000005E-2</v>
      </c>
      <c r="E85" s="98" t="s">
        <v>459</v>
      </c>
      <c r="F85" s="99" t="s">
        <v>313</v>
      </c>
    </row>
    <row r="86" spans="1:6" x14ac:dyDescent="0.25">
      <c r="A86" s="97" t="s">
        <v>460</v>
      </c>
      <c r="B86" s="98" t="s">
        <v>461</v>
      </c>
      <c r="C86" s="98">
        <v>274.54936300000003</v>
      </c>
      <c r="D86" s="98">
        <v>3.6419999999999998E-3</v>
      </c>
      <c r="E86" s="98" t="s">
        <v>462</v>
      </c>
      <c r="F86" s="99" t="s">
        <v>313</v>
      </c>
    </row>
    <row r="87" spans="1:6" x14ac:dyDescent="0.25">
      <c r="A87" s="97" t="s">
        <v>463</v>
      </c>
      <c r="B87" s="98" t="s">
        <v>464</v>
      </c>
      <c r="C87" s="98">
        <v>34.482914999999998</v>
      </c>
      <c r="D87" s="98">
        <v>2.9000000000000001E-2</v>
      </c>
      <c r="E87" s="98" t="s">
        <v>465</v>
      </c>
      <c r="F87" s="99" t="s">
        <v>313</v>
      </c>
    </row>
    <row r="88" spans="1:6" x14ac:dyDescent="0.25">
      <c r="A88" s="97" t="s">
        <v>152</v>
      </c>
      <c r="B88" s="98" t="s">
        <v>151</v>
      </c>
      <c r="C88" s="98">
        <v>171.583834</v>
      </c>
      <c r="D88" s="98">
        <v>5.8279999999999998E-3</v>
      </c>
      <c r="E88" s="98" t="s">
        <v>339</v>
      </c>
      <c r="F88" s="99" t="s">
        <v>313</v>
      </c>
    </row>
    <row r="89" spans="1:6" x14ac:dyDescent="0.25">
      <c r="A89" s="97" t="s">
        <v>167</v>
      </c>
      <c r="B89" s="98" t="s">
        <v>169</v>
      </c>
      <c r="C89" s="98">
        <v>1719.0504129999999</v>
      </c>
      <c r="D89" s="98">
        <v>5.8200000000000005E-4</v>
      </c>
      <c r="E89" s="98" t="s">
        <v>345</v>
      </c>
      <c r="F89" s="99" t="s">
        <v>313</v>
      </c>
    </row>
    <row r="90" spans="1:6" x14ac:dyDescent="0.25">
      <c r="A90" s="97" t="s">
        <v>466</v>
      </c>
      <c r="B90" s="98" t="s">
        <v>467</v>
      </c>
      <c r="C90" s="98">
        <v>210.856719</v>
      </c>
      <c r="D90" s="98">
        <v>4.7429999999999998E-3</v>
      </c>
      <c r="E90" s="98" t="s">
        <v>468</v>
      </c>
      <c r="F90" s="99" t="s">
        <v>313</v>
      </c>
    </row>
    <row r="91" spans="1:6" x14ac:dyDescent="0.25">
      <c r="A91" s="97" t="s">
        <v>469</v>
      </c>
      <c r="B91" s="98" t="s">
        <v>470</v>
      </c>
      <c r="C91" s="98">
        <v>169.52355499999999</v>
      </c>
      <c r="D91" s="98">
        <v>5.8989999999999997E-3</v>
      </c>
      <c r="E91" s="98" t="s">
        <v>471</v>
      </c>
      <c r="F91" s="99" t="s">
        <v>313</v>
      </c>
    </row>
    <row r="92" spans="1:6" x14ac:dyDescent="0.25">
      <c r="A92" s="97" t="s">
        <v>182</v>
      </c>
      <c r="B92" s="98" t="s">
        <v>183</v>
      </c>
      <c r="C92" s="98">
        <v>114.756406</v>
      </c>
      <c r="D92" s="98">
        <v>8.7139999999999995E-3</v>
      </c>
      <c r="E92" s="98" t="s">
        <v>350</v>
      </c>
      <c r="F92" s="99" t="s">
        <v>313</v>
      </c>
    </row>
    <row r="93" spans="1:6" x14ac:dyDescent="0.25">
      <c r="A93" s="97" t="s">
        <v>472</v>
      </c>
      <c r="B93" s="98" t="s">
        <v>473</v>
      </c>
      <c r="C93" s="98">
        <v>5277.4082989999997</v>
      </c>
      <c r="D93" s="98">
        <v>1.8900000000000001E-4</v>
      </c>
      <c r="E93" s="98" t="s">
        <v>474</v>
      </c>
      <c r="F93" s="99" t="s">
        <v>313</v>
      </c>
    </row>
    <row r="94" spans="1:6" x14ac:dyDescent="0.25">
      <c r="A94" s="97" t="s">
        <v>475</v>
      </c>
      <c r="B94" s="98" t="s">
        <v>78</v>
      </c>
      <c r="C94" s="98">
        <v>558.41689599999995</v>
      </c>
      <c r="D94" s="98">
        <v>1.7910000000000001E-3</v>
      </c>
      <c r="E94" s="98" t="s">
        <v>476</v>
      </c>
      <c r="F94" s="99" t="s">
        <v>313</v>
      </c>
    </row>
    <row r="95" spans="1:6" x14ac:dyDescent="0.25">
      <c r="A95" s="97" t="s">
        <v>179</v>
      </c>
      <c r="B95" s="98" t="s">
        <v>181</v>
      </c>
      <c r="C95" s="98">
        <v>0.402949</v>
      </c>
      <c r="D95" s="98">
        <v>2.481703</v>
      </c>
      <c r="E95" s="98" t="s">
        <v>349</v>
      </c>
      <c r="F95" s="99" t="s">
        <v>313</v>
      </c>
    </row>
    <row r="96" spans="1:6" x14ac:dyDescent="0.25">
      <c r="A96" s="97" t="s">
        <v>267</v>
      </c>
      <c r="B96" s="98" t="s">
        <v>268</v>
      </c>
      <c r="C96" s="98">
        <v>400.07552199999998</v>
      </c>
      <c r="D96" s="98">
        <v>2.5000000000000001E-3</v>
      </c>
      <c r="E96" s="98" t="s">
        <v>378</v>
      </c>
      <c r="F96" s="99" t="s">
        <v>313</v>
      </c>
    </row>
    <row r="97" spans="1:6" x14ac:dyDescent="0.25">
      <c r="A97" s="97" t="s">
        <v>477</v>
      </c>
      <c r="B97" s="98" t="s">
        <v>478</v>
      </c>
      <c r="C97" s="98">
        <v>240.48335800000001</v>
      </c>
      <c r="D97" s="98">
        <v>4.1580000000000002E-3</v>
      </c>
      <c r="E97" s="98" t="s">
        <v>479</v>
      </c>
      <c r="F97" s="99" t="s">
        <v>313</v>
      </c>
    </row>
    <row r="98" spans="1:6" x14ac:dyDescent="0.25">
      <c r="A98" s="97" t="s">
        <v>480</v>
      </c>
      <c r="B98" s="98" t="s">
        <v>186</v>
      </c>
      <c r="C98" s="98">
        <v>22.764925999999999</v>
      </c>
      <c r="D98" s="98">
        <v>4.3927000000000001E-2</v>
      </c>
      <c r="E98" s="98" t="s">
        <v>481</v>
      </c>
      <c r="F98" s="99" t="s">
        <v>313</v>
      </c>
    </row>
    <row r="99" spans="1:6" x14ac:dyDescent="0.25">
      <c r="A99" s="97" t="s">
        <v>187</v>
      </c>
      <c r="B99" s="98" t="s">
        <v>189</v>
      </c>
      <c r="C99" s="98">
        <v>7.1630739999999999</v>
      </c>
      <c r="D99" s="98">
        <v>0.13960500000000001</v>
      </c>
      <c r="E99" s="98" t="s">
        <v>352</v>
      </c>
      <c r="F99" s="99" t="s">
        <v>313</v>
      </c>
    </row>
    <row r="100" spans="1:6" x14ac:dyDescent="0.25">
      <c r="A100" s="97" t="s">
        <v>206</v>
      </c>
      <c r="B100" s="98" t="s">
        <v>205</v>
      </c>
      <c r="C100" s="98">
        <v>12.179281</v>
      </c>
      <c r="D100" s="98">
        <v>8.2106999999999999E-2</v>
      </c>
      <c r="E100" s="98" t="s">
        <v>356</v>
      </c>
      <c r="F100" s="99" t="s">
        <v>313</v>
      </c>
    </row>
    <row r="101" spans="1:6" x14ac:dyDescent="0.25">
      <c r="A101" s="97" t="s">
        <v>482</v>
      </c>
      <c r="B101" s="98" t="s">
        <v>483</v>
      </c>
      <c r="C101" s="98">
        <v>5875.7934969999997</v>
      </c>
      <c r="D101" s="98">
        <v>1.7000000000000001E-4</v>
      </c>
      <c r="E101" s="98" t="s">
        <v>484</v>
      </c>
      <c r="F101" s="99" t="s">
        <v>313</v>
      </c>
    </row>
    <row r="102" spans="1:6" x14ac:dyDescent="0.25">
      <c r="A102" s="97" t="s">
        <v>485</v>
      </c>
      <c r="B102" s="98" t="s">
        <v>486</v>
      </c>
      <c r="C102" s="98">
        <v>69.992158000000003</v>
      </c>
      <c r="D102" s="98">
        <v>1.4286999999999999E-2</v>
      </c>
      <c r="E102" s="98" t="s">
        <v>487</v>
      </c>
      <c r="F102" s="99" t="s">
        <v>313</v>
      </c>
    </row>
    <row r="103" spans="1:6" x14ac:dyDescent="0.25">
      <c r="A103" s="97" t="s">
        <v>488</v>
      </c>
      <c r="B103" s="98" t="s">
        <v>208</v>
      </c>
      <c r="C103" s="98">
        <v>2755.7183190000001</v>
      </c>
      <c r="D103" s="98">
        <v>3.6299999999999999E-4</v>
      </c>
      <c r="E103" s="98" t="s">
        <v>489</v>
      </c>
      <c r="F103" s="99" t="s">
        <v>313</v>
      </c>
    </row>
    <row r="104" spans="1:6" x14ac:dyDescent="0.25">
      <c r="A104" s="97" t="s">
        <v>490</v>
      </c>
      <c r="B104" s="98" t="s">
        <v>491</v>
      </c>
      <c r="C104" s="98">
        <v>4696.6053060000004</v>
      </c>
      <c r="D104" s="98">
        <v>2.13E-4</v>
      </c>
      <c r="E104" s="98" t="s">
        <v>492</v>
      </c>
      <c r="F104" s="99" t="s">
        <v>313</v>
      </c>
    </row>
    <row r="105" spans="1:6" x14ac:dyDescent="0.25">
      <c r="A105" s="97" t="s">
        <v>493</v>
      </c>
      <c r="B105" s="98" t="s">
        <v>494</v>
      </c>
      <c r="C105" s="98">
        <v>10.511298</v>
      </c>
      <c r="D105" s="98">
        <v>9.5135999999999998E-2</v>
      </c>
      <c r="E105" s="98" t="s">
        <v>495</v>
      </c>
      <c r="F105" s="99" t="s">
        <v>313</v>
      </c>
    </row>
    <row r="106" spans="1:6" x14ac:dyDescent="0.25">
      <c r="A106" s="97" t="s">
        <v>496</v>
      </c>
      <c r="B106" s="98" t="s">
        <v>198</v>
      </c>
      <c r="C106" s="98">
        <v>52.096220000000002</v>
      </c>
      <c r="D106" s="98">
        <v>1.9195E-2</v>
      </c>
      <c r="E106" s="98" t="s">
        <v>497</v>
      </c>
      <c r="F106" s="99" t="s">
        <v>313</v>
      </c>
    </row>
    <row r="107" spans="1:6" x14ac:dyDescent="0.25">
      <c r="A107" s="97" t="s">
        <v>498</v>
      </c>
      <c r="B107" s="98" t="s">
        <v>499</v>
      </c>
      <c r="C107" s="98">
        <v>60.305259999999997</v>
      </c>
      <c r="D107" s="98">
        <v>1.6582E-2</v>
      </c>
      <c r="E107" s="98" t="s">
        <v>500</v>
      </c>
      <c r="F107" s="99" t="s">
        <v>313</v>
      </c>
    </row>
    <row r="108" spans="1:6" x14ac:dyDescent="0.25">
      <c r="A108" s="97" t="s">
        <v>501</v>
      </c>
      <c r="B108" s="98" t="s">
        <v>502</v>
      </c>
      <c r="C108" s="98">
        <v>20.234971999999999</v>
      </c>
      <c r="D108" s="98">
        <v>4.9418999999999998E-2</v>
      </c>
      <c r="E108" s="98" t="s">
        <v>503</v>
      </c>
      <c r="F108" s="99" t="s">
        <v>313</v>
      </c>
    </row>
    <row r="109" spans="1:6" x14ac:dyDescent="0.25">
      <c r="A109" s="97" t="s">
        <v>504</v>
      </c>
      <c r="B109" s="98" t="s">
        <v>505</v>
      </c>
      <c r="C109" s="98">
        <v>2275.2796360000002</v>
      </c>
      <c r="D109" s="98">
        <v>4.4000000000000002E-4</v>
      </c>
      <c r="E109" s="98" t="s">
        <v>506</v>
      </c>
      <c r="F109" s="99" t="s">
        <v>313</v>
      </c>
    </row>
    <row r="110" spans="1:6" x14ac:dyDescent="0.25">
      <c r="A110" s="97" t="s">
        <v>507</v>
      </c>
      <c r="B110" s="98" t="s">
        <v>508</v>
      </c>
      <c r="C110" s="98">
        <v>83.870181000000002</v>
      </c>
      <c r="D110" s="98">
        <v>1.1923E-2</v>
      </c>
      <c r="E110" s="98" t="s">
        <v>509</v>
      </c>
      <c r="F110" s="99" t="s">
        <v>313</v>
      </c>
    </row>
    <row r="111" spans="1:6" x14ac:dyDescent="0.25">
      <c r="A111" s="97" t="s">
        <v>510</v>
      </c>
      <c r="B111" s="98" t="s">
        <v>511</v>
      </c>
      <c r="C111" s="98">
        <v>22.764925999999999</v>
      </c>
      <c r="D111" s="98">
        <v>4.3927000000000001E-2</v>
      </c>
      <c r="E111" s="98" t="s">
        <v>512</v>
      </c>
      <c r="F111" s="99" t="s">
        <v>313</v>
      </c>
    </row>
    <row r="112" spans="1:6" x14ac:dyDescent="0.25">
      <c r="A112" s="97" t="s">
        <v>219</v>
      </c>
      <c r="B112" s="98" t="s">
        <v>221</v>
      </c>
      <c r="C112" s="98">
        <v>1885.3652440000001</v>
      </c>
      <c r="D112" s="98">
        <v>5.2999999999999998E-4</v>
      </c>
      <c r="E112" s="98" t="s">
        <v>361</v>
      </c>
      <c r="F112" s="99" t="s">
        <v>313</v>
      </c>
    </row>
    <row r="113" spans="1:6" x14ac:dyDescent="0.25">
      <c r="A113" s="97" t="s">
        <v>513</v>
      </c>
      <c r="B113" s="98" t="s">
        <v>514</v>
      </c>
      <c r="C113" s="98">
        <v>48.301732999999999</v>
      </c>
      <c r="D113" s="98">
        <v>2.0702999999999999E-2</v>
      </c>
      <c r="E113" s="98" t="s">
        <v>515</v>
      </c>
      <c r="F113" s="99" t="s">
        <v>313</v>
      </c>
    </row>
    <row r="114" spans="1:6" x14ac:dyDescent="0.25">
      <c r="A114" s="97" t="s">
        <v>209</v>
      </c>
      <c r="B114" s="98" t="s">
        <v>210</v>
      </c>
      <c r="C114" s="98">
        <v>186.18385699999999</v>
      </c>
      <c r="D114" s="98">
        <v>5.3709999999999999E-3</v>
      </c>
      <c r="E114" s="98" t="s">
        <v>357</v>
      </c>
      <c r="F114" s="99" t="s">
        <v>313</v>
      </c>
    </row>
    <row r="115" spans="1:6" x14ac:dyDescent="0.25">
      <c r="A115" s="97" t="s">
        <v>224</v>
      </c>
      <c r="B115" s="98" t="s">
        <v>225</v>
      </c>
      <c r="C115" s="98">
        <v>0.50453800000000004</v>
      </c>
      <c r="D115" s="98">
        <v>1.9820120000000001</v>
      </c>
      <c r="E115" s="98" t="s">
        <v>363</v>
      </c>
      <c r="F115" s="99" t="s">
        <v>313</v>
      </c>
    </row>
    <row r="116" spans="1:6" x14ac:dyDescent="0.25">
      <c r="A116" s="97" t="s">
        <v>228</v>
      </c>
      <c r="B116" s="98" t="s">
        <v>230</v>
      </c>
      <c r="C116" s="98">
        <v>1.312252</v>
      </c>
      <c r="D116" s="98">
        <v>0.76204899999999998</v>
      </c>
      <c r="E116" s="98" t="s">
        <v>365</v>
      </c>
      <c r="F116" s="99" t="s">
        <v>313</v>
      </c>
    </row>
    <row r="117" spans="1:6" x14ac:dyDescent="0.25">
      <c r="A117" s="97" t="s">
        <v>235</v>
      </c>
      <c r="B117" s="98" t="s">
        <v>234</v>
      </c>
      <c r="C117" s="98">
        <v>4.4298289999999998</v>
      </c>
      <c r="D117" s="98">
        <v>0.225742</v>
      </c>
      <c r="E117" s="98" t="s">
        <v>367</v>
      </c>
      <c r="F117" s="99" t="s">
        <v>313</v>
      </c>
    </row>
    <row r="118" spans="1:6" x14ac:dyDescent="0.25">
      <c r="A118" s="97" t="s">
        <v>516</v>
      </c>
      <c r="B118" s="98" t="s">
        <v>517</v>
      </c>
      <c r="C118" s="98">
        <v>5.5675090000000003</v>
      </c>
      <c r="D118" s="98">
        <v>0.179614</v>
      </c>
      <c r="E118" s="98" t="s">
        <v>518</v>
      </c>
      <c r="F118" s="99" t="s">
        <v>313</v>
      </c>
    </row>
    <row r="119" spans="1:6" x14ac:dyDescent="0.25">
      <c r="A119" s="97" t="s">
        <v>231</v>
      </c>
      <c r="B119" s="98" t="s">
        <v>233</v>
      </c>
      <c r="C119" s="98">
        <v>9287.8878459999996</v>
      </c>
      <c r="D119" s="98">
        <v>1.08E-4</v>
      </c>
      <c r="E119" s="98" t="s">
        <v>366</v>
      </c>
      <c r="F119" s="99" t="s">
        <v>313</v>
      </c>
    </row>
    <row r="120" spans="1:6" x14ac:dyDescent="0.25">
      <c r="A120" s="97" t="s">
        <v>519</v>
      </c>
      <c r="B120" s="98" t="s">
        <v>249</v>
      </c>
      <c r="C120" s="98">
        <v>1903.367651</v>
      </c>
      <c r="D120" s="98">
        <v>5.2499999999999997E-4</v>
      </c>
      <c r="E120" s="98" t="s">
        <v>520</v>
      </c>
      <c r="F120" s="99" t="s">
        <v>313</v>
      </c>
    </row>
    <row r="121" spans="1:6" x14ac:dyDescent="0.25">
      <c r="A121" s="97" t="s">
        <v>521</v>
      </c>
      <c r="B121" s="98" t="s">
        <v>522</v>
      </c>
      <c r="C121" s="98">
        <v>10.827188</v>
      </c>
      <c r="D121" s="98">
        <v>9.2359999999999998E-2</v>
      </c>
      <c r="E121" s="98" t="s">
        <v>523</v>
      </c>
      <c r="F121" s="99" t="s">
        <v>313</v>
      </c>
    </row>
    <row r="122" spans="1:6" x14ac:dyDescent="0.25">
      <c r="A122" s="97" t="s">
        <v>524</v>
      </c>
      <c r="B122" s="98" t="s">
        <v>525</v>
      </c>
      <c r="C122" s="98">
        <v>19.425782000000002</v>
      </c>
      <c r="D122" s="98">
        <v>5.1478000000000003E-2</v>
      </c>
      <c r="E122" s="98" t="s">
        <v>526</v>
      </c>
      <c r="F122" s="99" t="s">
        <v>313</v>
      </c>
    </row>
    <row r="123" spans="1:6" x14ac:dyDescent="0.25">
      <c r="A123" s="97" t="s">
        <v>527</v>
      </c>
      <c r="B123" s="98" t="s">
        <v>528</v>
      </c>
      <c r="C123" s="98">
        <v>787.57255899999996</v>
      </c>
      <c r="D123" s="98">
        <v>1.2700000000000001E-3</v>
      </c>
      <c r="E123" s="98" t="s">
        <v>529</v>
      </c>
      <c r="F123" s="99" t="s">
        <v>313</v>
      </c>
    </row>
    <row r="124" spans="1:6" x14ac:dyDescent="0.25">
      <c r="A124" s="97" t="s">
        <v>530</v>
      </c>
      <c r="B124" s="98" t="s">
        <v>531</v>
      </c>
      <c r="C124" s="98">
        <v>749.91281600000002</v>
      </c>
      <c r="D124" s="98">
        <v>1.333E-3</v>
      </c>
      <c r="E124" s="98" t="s">
        <v>532</v>
      </c>
      <c r="F124" s="99" t="s">
        <v>313</v>
      </c>
    </row>
    <row r="125" spans="1:6" x14ac:dyDescent="0.25">
      <c r="A125" s="97" t="s">
        <v>533</v>
      </c>
      <c r="B125" s="98" t="s">
        <v>534</v>
      </c>
      <c r="C125" s="98">
        <v>51.747754</v>
      </c>
      <c r="D125" s="98">
        <v>1.9324999999999998E-2</v>
      </c>
      <c r="E125" s="98" t="s">
        <v>535</v>
      </c>
      <c r="F125" s="99" t="s">
        <v>313</v>
      </c>
    </row>
    <row r="126" spans="1:6" x14ac:dyDescent="0.25">
      <c r="A126" s="97" t="s">
        <v>536</v>
      </c>
      <c r="B126" s="98" t="s">
        <v>266</v>
      </c>
      <c r="C126" s="98">
        <v>6019.2960700000003</v>
      </c>
      <c r="D126" s="98">
        <v>1.66E-4</v>
      </c>
      <c r="E126" s="98" t="s">
        <v>537</v>
      </c>
      <c r="F126" s="99" t="s">
        <v>313</v>
      </c>
    </row>
    <row r="127" spans="1:6" x14ac:dyDescent="0.25">
      <c r="A127" s="97" t="s">
        <v>538</v>
      </c>
      <c r="B127" s="98" t="s">
        <v>251</v>
      </c>
      <c r="C127" s="98">
        <v>27.809168</v>
      </c>
      <c r="D127" s="98">
        <v>3.5958999999999998E-2</v>
      </c>
      <c r="E127" s="98" t="s">
        <v>539</v>
      </c>
      <c r="F127" s="99" t="s">
        <v>313</v>
      </c>
    </row>
    <row r="128" spans="1:6" x14ac:dyDescent="0.25">
      <c r="A128" s="97" t="s">
        <v>540</v>
      </c>
      <c r="B128" s="98" t="s">
        <v>541</v>
      </c>
      <c r="C128" s="98">
        <v>11.482234999999999</v>
      </c>
      <c r="D128" s="98">
        <v>8.7091000000000002E-2</v>
      </c>
      <c r="E128" s="98" t="s">
        <v>542</v>
      </c>
      <c r="F128" s="99" t="s">
        <v>313</v>
      </c>
    </row>
    <row r="129" spans="1:6" x14ac:dyDescent="0.25">
      <c r="A129" s="97" t="s">
        <v>543</v>
      </c>
      <c r="B129" s="98" t="s">
        <v>270</v>
      </c>
      <c r="C129" s="98">
        <v>22.764925999999999</v>
      </c>
      <c r="D129" s="98">
        <v>4.3927000000000001E-2</v>
      </c>
      <c r="E129" s="98" t="s">
        <v>544</v>
      </c>
      <c r="F129" s="99" t="s">
        <v>313</v>
      </c>
    </row>
    <row r="130" spans="1:6" x14ac:dyDescent="0.25">
      <c r="A130" s="97" t="s">
        <v>274</v>
      </c>
      <c r="B130" s="98" t="s">
        <v>273</v>
      </c>
      <c r="C130" s="98">
        <v>12.171903</v>
      </c>
      <c r="D130" s="98">
        <v>8.2156000000000007E-2</v>
      </c>
      <c r="E130" s="98" t="s">
        <v>380</v>
      </c>
      <c r="F130" s="99" t="s">
        <v>313</v>
      </c>
    </row>
    <row r="131" spans="1:6" x14ac:dyDescent="0.25">
      <c r="A131" s="97" t="s">
        <v>215</v>
      </c>
      <c r="B131" s="98" t="s">
        <v>214</v>
      </c>
      <c r="C131" s="98">
        <v>4.5929399999999996</v>
      </c>
      <c r="D131" s="98">
        <v>0.217725</v>
      </c>
      <c r="E131" s="98" t="s">
        <v>359</v>
      </c>
      <c r="F131" s="99" t="s">
        <v>313</v>
      </c>
    </row>
    <row r="132" spans="1:6" x14ac:dyDescent="0.25">
      <c r="A132" s="97" t="s">
        <v>545</v>
      </c>
      <c r="B132" s="98" t="s">
        <v>546</v>
      </c>
      <c r="C132" s="98">
        <v>3.1147399999999998</v>
      </c>
      <c r="D132" s="98">
        <v>0.32105400000000001</v>
      </c>
      <c r="E132" s="98" t="s">
        <v>547</v>
      </c>
      <c r="F132" s="99" t="s">
        <v>313</v>
      </c>
    </row>
    <row r="133" spans="1:6" x14ac:dyDescent="0.25">
      <c r="A133" s="97" t="s">
        <v>548</v>
      </c>
      <c r="B133" s="98" t="s">
        <v>549</v>
      </c>
      <c r="C133" s="98">
        <v>8.8771409999999999</v>
      </c>
      <c r="D133" s="98">
        <v>0.112649</v>
      </c>
      <c r="E133" s="98" t="s">
        <v>550</v>
      </c>
      <c r="F133" s="99" t="s">
        <v>313</v>
      </c>
    </row>
    <row r="134" spans="1:6" x14ac:dyDescent="0.25">
      <c r="A134" s="97" t="s">
        <v>551</v>
      </c>
      <c r="B134" s="98" t="s">
        <v>552</v>
      </c>
      <c r="C134" s="98">
        <v>3225.0057529999999</v>
      </c>
      <c r="D134" s="98">
        <v>3.1E-4</v>
      </c>
      <c r="E134" s="98" t="s">
        <v>553</v>
      </c>
      <c r="F134" s="99" t="s">
        <v>313</v>
      </c>
    </row>
    <row r="135" spans="1:6" x14ac:dyDescent="0.25">
      <c r="A135" s="97" t="s">
        <v>554</v>
      </c>
      <c r="B135" s="98" t="s">
        <v>290</v>
      </c>
      <c r="C135" s="98">
        <v>4587.4231060000002</v>
      </c>
      <c r="D135" s="98">
        <v>2.1800000000000001E-4</v>
      </c>
      <c r="E135" s="98" t="s">
        <v>555</v>
      </c>
      <c r="F135" s="99" t="s">
        <v>313</v>
      </c>
    </row>
    <row r="136" spans="1:6" x14ac:dyDescent="0.25">
      <c r="A136" s="97" t="s">
        <v>294</v>
      </c>
      <c r="B136" s="98" t="s">
        <v>296</v>
      </c>
      <c r="C136" s="98">
        <v>52.227240000000002</v>
      </c>
      <c r="D136" s="98">
        <v>1.9147000000000001E-2</v>
      </c>
      <c r="E136" s="98" t="s">
        <v>386</v>
      </c>
      <c r="F136" s="99" t="s">
        <v>313</v>
      </c>
    </row>
    <row r="137" spans="1:6" x14ac:dyDescent="0.25">
      <c r="A137" s="97" t="s">
        <v>297</v>
      </c>
      <c r="B137" s="98" t="s">
        <v>298</v>
      </c>
      <c r="C137" s="98">
        <v>15786.731368000001</v>
      </c>
      <c r="D137" s="98">
        <v>6.3E-5</v>
      </c>
      <c r="E137" s="98" t="s">
        <v>387</v>
      </c>
      <c r="F137" s="99" t="s">
        <v>313</v>
      </c>
    </row>
    <row r="138" spans="1:6" x14ac:dyDescent="0.25">
      <c r="A138" s="97" t="s">
        <v>300</v>
      </c>
      <c r="B138" s="98" t="s">
        <v>302</v>
      </c>
      <c r="C138" s="98">
        <v>299.29645900000003</v>
      </c>
      <c r="D138" s="98">
        <v>3.3409999999999998E-3</v>
      </c>
      <c r="E138" s="98" t="s">
        <v>388</v>
      </c>
      <c r="F138" s="99" t="s">
        <v>313</v>
      </c>
    </row>
    <row r="139" spans="1:6" x14ac:dyDescent="0.25">
      <c r="A139" s="97" t="s">
        <v>556</v>
      </c>
      <c r="B139" s="98" t="s">
        <v>299</v>
      </c>
      <c r="C139" s="98">
        <v>159.61327499999999</v>
      </c>
      <c r="D139" s="98">
        <v>6.2649999999999997E-3</v>
      </c>
      <c r="E139" s="98" t="s">
        <v>557</v>
      </c>
      <c r="F139" s="99" t="s">
        <v>313</v>
      </c>
    </row>
    <row r="140" spans="1:6" x14ac:dyDescent="0.25">
      <c r="A140" s="97" t="s">
        <v>558</v>
      </c>
      <c r="B140" s="98" t="s">
        <v>250</v>
      </c>
      <c r="C140" s="98">
        <v>3.6726260000000002</v>
      </c>
      <c r="D140" s="98">
        <v>0.272285</v>
      </c>
      <c r="E140" s="98" t="s">
        <v>559</v>
      </c>
      <c r="F140" s="99" t="s">
        <v>313</v>
      </c>
    </row>
    <row r="141" spans="1:6" x14ac:dyDescent="0.25">
      <c r="A141" s="97" t="s">
        <v>560</v>
      </c>
      <c r="B141" s="98" t="s">
        <v>561</v>
      </c>
      <c r="C141" s="98">
        <v>3.5431149999999998</v>
      </c>
      <c r="D141" s="98">
        <v>0.28223799999999999</v>
      </c>
      <c r="E141" s="98" t="s">
        <v>562</v>
      </c>
      <c r="F141" s="99" t="s">
        <v>313</v>
      </c>
    </row>
    <row r="142" spans="1:6" x14ac:dyDescent="0.25">
      <c r="A142" s="97" t="s">
        <v>563</v>
      </c>
      <c r="B142" s="98" t="s">
        <v>564</v>
      </c>
      <c r="C142" s="98">
        <v>2.3489100000000001</v>
      </c>
      <c r="D142" s="98">
        <v>0.42572900000000002</v>
      </c>
      <c r="E142" s="98" t="s">
        <v>565</v>
      </c>
      <c r="F142" s="99" t="s">
        <v>313</v>
      </c>
    </row>
    <row r="143" spans="1:6" x14ac:dyDescent="0.25">
      <c r="A143" s="97" t="s">
        <v>566</v>
      </c>
      <c r="B143" s="98" t="s">
        <v>567</v>
      </c>
      <c r="C143" s="98">
        <v>135.44960499999999</v>
      </c>
      <c r="D143" s="98">
        <v>7.3829999999999998E-3</v>
      </c>
      <c r="E143" s="98" t="s">
        <v>568</v>
      </c>
      <c r="F143" s="99" t="s">
        <v>313</v>
      </c>
    </row>
    <row r="144" spans="1:6" x14ac:dyDescent="0.25">
      <c r="A144" s="97" t="s">
        <v>569</v>
      </c>
      <c r="B144" s="98" t="s">
        <v>570</v>
      </c>
      <c r="C144" s="98">
        <v>313.23339099999998</v>
      </c>
      <c r="D144" s="98">
        <v>3.1930000000000001E-3</v>
      </c>
      <c r="E144" s="98" t="s">
        <v>571</v>
      </c>
      <c r="F144" s="99" t="s">
        <v>313</v>
      </c>
    </row>
    <row r="145" spans="1:6" x14ac:dyDescent="0.25">
      <c r="A145" s="97" t="s">
        <v>572</v>
      </c>
      <c r="B145" s="98" t="s">
        <v>573</v>
      </c>
      <c r="C145" s="98">
        <v>29.745481000000002</v>
      </c>
      <c r="D145" s="98">
        <v>3.3619000000000003E-2</v>
      </c>
      <c r="E145" s="98" t="s">
        <v>574</v>
      </c>
      <c r="F145" s="99" t="s">
        <v>313</v>
      </c>
    </row>
    <row r="146" spans="1:6" x14ac:dyDescent="0.25">
      <c r="A146" s="97" t="s">
        <v>576</v>
      </c>
      <c r="B146" s="98" t="s">
        <v>577</v>
      </c>
      <c r="C146" s="98">
        <v>55309.940038000001</v>
      </c>
      <c r="D146" s="98">
        <v>1.8E-5</v>
      </c>
      <c r="E146" s="98" t="s">
        <v>578</v>
      </c>
      <c r="F146" s="99" t="s">
        <v>313</v>
      </c>
    </row>
    <row r="147" spans="1:6" x14ac:dyDescent="0.25">
      <c r="A147" s="97" t="s">
        <v>579</v>
      </c>
      <c r="B147" s="98" t="s">
        <v>580</v>
      </c>
      <c r="C147" s="98">
        <v>28463.594872999998</v>
      </c>
      <c r="D147" s="98">
        <v>3.4999999999999997E-5</v>
      </c>
      <c r="E147" s="98" t="s">
        <v>581</v>
      </c>
      <c r="F147" s="99" t="s">
        <v>313</v>
      </c>
    </row>
    <row r="148" spans="1:6" ht="15.75" thickBot="1" x14ac:dyDescent="0.3">
      <c r="A148" s="100" t="s">
        <v>582</v>
      </c>
      <c r="B148" s="101" t="s">
        <v>583</v>
      </c>
      <c r="C148" s="101">
        <v>14529.178279</v>
      </c>
      <c r="D148" s="101">
        <v>6.8999999999999997E-5</v>
      </c>
      <c r="E148" s="101" t="s">
        <v>584</v>
      </c>
      <c r="F148" s="102" t="s">
        <v>313</v>
      </c>
    </row>
  </sheetData>
  <sheetProtection sheet="1" objects="1" scenarios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C15AF69-3FB6-4893-97C9-2E90DBE09D4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3</vt:i4>
      </vt:variant>
    </vt:vector>
  </HeadingPairs>
  <TitlesOfParts>
    <vt:vector size="7" baseType="lpstr">
      <vt:lpstr>Inputs</vt:lpstr>
      <vt:lpstr>Revenue</vt:lpstr>
      <vt:lpstr>EXCHANGE RATES</vt:lpstr>
      <vt:lpstr>Table 1</vt:lpstr>
      <vt:lpstr>CurrencyList</vt:lpstr>
      <vt:lpstr>'EXCHANGE RATES'!Print_Area</vt:lpstr>
      <vt:lpstr>'EXCHANGE RATES'!Print_Titles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openpyxl</dc:creator>
  <dc:description/>
  <cp:lastModifiedBy>Jason McCaffrey</cp:lastModifiedBy>
  <cp:revision>0</cp:revision>
  <cp:lastPrinted>2026-06-26T03:24:00Z</cp:lastPrinted>
  <dcterms:created xsi:type="dcterms:W3CDTF">2026-06-25T17:34:13Z</dcterms:created>
  <dcterms:modified xsi:type="dcterms:W3CDTF">2026-06-26T08:03:46Z</dcterms:modified>
  <dc:language>en-US</dc:language>
</cp:coreProperties>
</file>